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lyshkina_va\Downloads\"/>
    </mc:Choice>
  </mc:AlternateContent>
  <bookViews>
    <workbookView xWindow="0" yWindow="0" windowWidth="28800" windowHeight="12435"/>
  </bookViews>
  <sheets>
    <sheet name="Ответы на форму (1)" sheetId="1" r:id="rId1"/>
  </sheets>
  <definedNames>
    <definedName name="_xlnm._FilterDatabase" localSheetId="0" hidden="1">'Ответы на форму (1)'!$A$1:$I$355</definedName>
  </definedNames>
  <calcPr calcId="152511"/>
</workbook>
</file>

<file path=xl/calcChain.xml><?xml version="1.0" encoding="utf-8"?>
<calcChain xmlns="http://schemas.openxmlformats.org/spreadsheetml/2006/main">
  <c r="I350" i="1" l="1"/>
  <c r="I346" i="1"/>
  <c r="I342" i="1"/>
  <c r="I336" i="1"/>
  <c r="I329" i="1"/>
  <c r="I326" i="1"/>
  <c r="I320" i="1"/>
  <c r="I313" i="1"/>
  <c r="I307" i="1"/>
  <c r="I301" i="1"/>
  <c r="I295" i="1"/>
  <c r="I289" i="1"/>
  <c r="I285" i="1"/>
  <c r="I280" i="1"/>
  <c r="I274" i="1"/>
  <c r="I268" i="1"/>
  <c r="I256" i="1"/>
  <c r="I250" i="1"/>
  <c r="I238" i="1"/>
  <c r="I232" i="1"/>
  <c r="I226" i="1"/>
  <c r="I221" i="1"/>
  <c r="I210" i="1"/>
  <c r="I205" i="1"/>
  <c r="I199" i="1"/>
  <c r="I193" i="1"/>
  <c r="I187" i="1"/>
  <c r="I181" i="1"/>
  <c r="I175" i="1"/>
  <c r="I169" i="1"/>
  <c r="I163" i="1"/>
  <c r="I153" i="1"/>
  <c r="I147" i="1"/>
  <c r="I141" i="1"/>
  <c r="I135" i="1"/>
  <c r="I126" i="1"/>
  <c r="I120" i="1"/>
  <c r="I103" i="1"/>
  <c r="I97" i="1"/>
  <c r="I91" i="1"/>
  <c r="I79" i="1"/>
  <c r="I45" i="1"/>
  <c r="I36" i="1"/>
  <c r="I31" i="1"/>
  <c r="I19" i="1"/>
  <c r="I15" i="1"/>
  <c r="I9" i="1"/>
</calcChain>
</file>

<file path=xl/sharedStrings.xml><?xml version="1.0" encoding="utf-8"?>
<sst xmlns="http://schemas.openxmlformats.org/spreadsheetml/2006/main" count="1186" uniqueCount="679">
  <si>
    <t xml:space="preserve">№ команды  </t>
  </si>
  <si>
    <t>ОО</t>
  </si>
  <si>
    <t xml:space="preserve">Участники (ФИО, класс) </t>
  </si>
  <si>
    <t xml:space="preserve">ФИО куратора / учителя команды </t>
  </si>
  <si>
    <t xml:space="preserve">Электронная почта </t>
  </si>
  <si>
    <r>
      <rPr>
        <b/>
        <sz val="12"/>
        <color theme="1"/>
        <rFont val="Arial"/>
        <scheme val="minor"/>
      </rPr>
      <t xml:space="preserve">I ЭТАП (Индивидуальный)
</t>
    </r>
    <r>
      <rPr>
        <sz val="10"/>
        <color theme="1"/>
        <rFont val="Arial"/>
        <scheme val="minor"/>
      </rPr>
      <t>Кол-во баллов из 100 / Место (без места)</t>
    </r>
  </si>
  <si>
    <t>II  ЭТАП (Командный)</t>
  </si>
  <si>
    <r>
      <rPr>
        <b/>
        <sz val="12"/>
        <color theme="1"/>
        <rFont val="Arial"/>
        <scheme val="minor"/>
      </rPr>
      <t xml:space="preserve">III  ЭТАП (Индивидуальный)
</t>
    </r>
    <r>
      <rPr>
        <sz val="12"/>
        <color theme="1"/>
        <rFont val="Arial"/>
        <scheme val="minor"/>
      </rPr>
      <t xml:space="preserve">(макс - 40 баллов) </t>
    </r>
  </si>
  <si>
    <t xml:space="preserve">ОБЩИЙ РЕЙТИНГ команд </t>
  </si>
  <si>
    <t>МАОУ "Гимназия 5" г. Краснокамск</t>
  </si>
  <si>
    <t>Кадочникова Марина Юрьевна, 10 класс</t>
  </si>
  <si>
    <t xml:space="preserve">Петрова Дарья Николаевна </t>
  </si>
  <si>
    <t>da7733@mail.ru</t>
  </si>
  <si>
    <t>81  / 3 место</t>
  </si>
  <si>
    <t xml:space="preserve">20 / 3 место </t>
  </si>
  <si>
    <t>38 / 2 место</t>
  </si>
  <si>
    <t xml:space="preserve">3 место </t>
  </si>
  <si>
    <t>Усенкова Юлия Алексеевна, 10 класс</t>
  </si>
  <si>
    <t>Гецко Анна Дмитриевна, 10 класс</t>
  </si>
  <si>
    <t xml:space="preserve">81  / 3 место </t>
  </si>
  <si>
    <t xml:space="preserve">35 / 3 место </t>
  </si>
  <si>
    <t>Меновщиков Антон Александрович, 10 класс</t>
  </si>
  <si>
    <t>-</t>
  </si>
  <si>
    <t>Ефремов Данил Денисович</t>
  </si>
  <si>
    <t xml:space="preserve">79 / б.м. </t>
  </si>
  <si>
    <t>37 / 2 место</t>
  </si>
  <si>
    <t>Нечаев Павел Витальевич, 10 класс</t>
  </si>
  <si>
    <t xml:space="preserve">76 / б.м. </t>
  </si>
  <si>
    <t>Харламова Марина Владимировна, 10 класс</t>
  </si>
  <si>
    <t xml:space="preserve">81 / 3 место </t>
  </si>
  <si>
    <t>2</t>
  </si>
  <si>
    <t xml:space="preserve">МАОУ "Гимназия №33" г. Перми </t>
  </si>
  <si>
    <t>Малышкина Дарья Эдуардовна, 11</t>
  </si>
  <si>
    <t xml:space="preserve">Дубровина Эллина Николаевна, 
учитель истории и обществознания 
</t>
  </si>
  <si>
    <t>89026492091@mail.ru</t>
  </si>
  <si>
    <t xml:space="preserve">79  / б.м. </t>
  </si>
  <si>
    <t>Афанасьева Светлана Павловна,10</t>
  </si>
  <si>
    <t xml:space="preserve">68 / б.м. </t>
  </si>
  <si>
    <t>Лысакова Александра Юрьевна,10</t>
  </si>
  <si>
    <t xml:space="preserve">78  / б.м. </t>
  </si>
  <si>
    <t>Трухонин Кирилл Алексеевич, 11</t>
  </si>
  <si>
    <t xml:space="preserve">52 / б.м. </t>
  </si>
  <si>
    <t>Шаяхматова Екатерина Юрьевна, 10</t>
  </si>
  <si>
    <t xml:space="preserve">73  / б.м. </t>
  </si>
  <si>
    <t>39 / 1 место</t>
  </si>
  <si>
    <t>Воронина Евгения Валерьевна, 10 класс</t>
  </si>
  <si>
    <t xml:space="preserve">66  / б.м. </t>
  </si>
  <si>
    <t>3</t>
  </si>
  <si>
    <t>МАОУ "Гимназия №8"</t>
  </si>
  <si>
    <t>Кайгородова София Антоновна,  11 класс</t>
  </si>
  <si>
    <t>Лузгина Ольга Владимировна, учитель истории и обществознания, Заместитель директора по ВР</t>
  </si>
  <si>
    <t>Luzgina2008@rambler.ru</t>
  </si>
  <si>
    <t xml:space="preserve">72 / б.м. </t>
  </si>
  <si>
    <t>21 / 2 место</t>
  </si>
  <si>
    <t>Якимова Карина Александровна, 11 класс</t>
  </si>
  <si>
    <t>Давыдова Дарья Андреевна, 11 класс</t>
  </si>
  <si>
    <t xml:space="preserve">Кривилева Валерия Алексеевна, 11 класс </t>
  </si>
  <si>
    <t>4</t>
  </si>
  <si>
    <t>МАОУ "Гимназия №1"</t>
  </si>
  <si>
    <t>Перевозникова Лидия, 10 класс</t>
  </si>
  <si>
    <t xml:space="preserve">Черемных Олеся Владимировна, учитель истории и обществознания </t>
  </si>
  <si>
    <t>cheremnyh_olesya@bk.ru</t>
  </si>
  <si>
    <t xml:space="preserve">53 / б.м. </t>
  </si>
  <si>
    <t>Софронова Арина, 10 класс</t>
  </si>
  <si>
    <t xml:space="preserve">64 / б.м. </t>
  </si>
  <si>
    <t>Бушуев Фёдор, 10 класс</t>
  </si>
  <si>
    <t xml:space="preserve">80 / 3 место </t>
  </si>
  <si>
    <t>Оборина Софья, 10 класс</t>
  </si>
  <si>
    <t xml:space="preserve">71 / б.м. </t>
  </si>
  <si>
    <t>Кравченко Ярослав, 10 класс</t>
  </si>
  <si>
    <t xml:space="preserve">42 / б.м. </t>
  </si>
  <si>
    <t>Рогожкина Лидия, 10 класс</t>
  </si>
  <si>
    <t xml:space="preserve">48 / б.м. </t>
  </si>
  <si>
    <t>5</t>
  </si>
  <si>
    <t xml:space="preserve">МАОУ "Гимназия №8" </t>
  </si>
  <si>
    <t>Шамсутдинова Инна, 10 класс</t>
  </si>
  <si>
    <t>Зырянова Людмила Ивановна, учитель истории и обществознания</t>
  </si>
  <si>
    <t xml:space="preserve">lyuda.zirianova@yandex.ru </t>
  </si>
  <si>
    <t>Патрушева Мария, 10 класс</t>
  </si>
  <si>
    <t>Целищева Мария, 10 класс</t>
  </si>
  <si>
    <t>Петухов Даниил, 10 класс</t>
  </si>
  <si>
    <t>Коробейников Данил, 10 класс</t>
  </si>
  <si>
    <t>Никольский Мирон, 10 класс</t>
  </si>
  <si>
    <t>6</t>
  </si>
  <si>
    <t>МАОУ "Ленская СОШ" с. Ленск</t>
  </si>
  <si>
    <t>Белоглазова Мария Николаевна, 11 класс</t>
  </si>
  <si>
    <t xml:space="preserve">Балакина Елена Леонидовна, учитель истории и обществознания
   </t>
  </si>
  <si>
    <t>balackina.lena@yandex.ru</t>
  </si>
  <si>
    <t xml:space="preserve">67 / б.м. </t>
  </si>
  <si>
    <t>40 / 1 место</t>
  </si>
  <si>
    <t>Коровкина Ульяна Павловна, 11 класс</t>
  </si>
  <si>
    <t xml:space="preserve">62 / б.м. </t>
  </si>
  <si>
    <t>Пачколин Максим Андреевич, 11 класс</t>
  </si>
  <si>
    <t xml:space="preserve">78 / б.м. </t>
  </si>
  <si>
    <t>Сорокин Тимур Владимирович, 11 класс</t>
  </si>
  <si>
    <t xml:space="preserve">83 / 3 место </t>
  </si>
  <si>
    <t>Поздеева Анастасия Андреевна, 11 класс</t>
  </si>
  <si>
    <t xml:space="preserve">66 / б.м. </t>
  </si>
  <si>
    <t>7</t>
  </si>
  <si>
    <t>МАОУ "Лицей "Дельта" г. Перми</t>
  </si>
  <si>
    <t>Беляев Наум Сергеевич, 10 Б</t>
  </si>
  <si>
    <t>Байдарова Ольга Валерьевна, учитель истории и обществознания</t>
  </si>
  <si>
    <t>baidarova.olga@gmail.com</t>
  </si>
  <si>
    <t xml:space="preserve">36 / 3  место </t>
  </si>
  <si>
    <t xml:space="preserve">Мухрянов Александр Александрович, 10Б </t>
  </si>
  <si>
    <t xml:space="preserve">75 / б.м. </t>
  </si>
  <si>
    <t>Одношова Алиса Сергеевна,10Б</t>
  </si>
  <si>
    <t xml:space="preserve">51 / б.м </t>
  </si>
  <si>
    <t>Плюснина Наталья Алексеевна, 11А</t>
  </si>
  <si>
    <t>Лапухин Роман Александрович, 11Б</t>
  </si>
  <si>
    <t xml:space="preserve">55 / б.м. </t>
  </si>
  <si>
    <t>Леонтьева Виктория Александровна,11Б</t>
  </si>
  <si>
    <t xml:space="preserve">77 / б.м. </t>
  </si>
  <si>
    <t>8</t>
  </si>
  <si>
    <t xml:space="preserve">Борисова Елизавета </t>
  </si>
  <si>
    <t xml:space="preserve">Гирш Анастасия </t>
  </si>
  <si>
    <t xml:space="preserve">Хисямова Анжелика </t>
  </si>
  <si>
    <t>10</t>
  </si>
  <si>
    <t>МАОУ "Лицей № 3" г. Перми</t>
  </si>
  <si>
    <t>Батуева Виталия Вячеславовна, 10 класс</t>
  </si>
  <si>
    <t xml:space="preserve">Беляева Ирина Викторовна, учитель истории и обществознания </t>
  </si>
  <si>
    <t>strog1905@mail.ru</t>
  </si>
  <si>
    <t xml:space="preserve">90 / 2 место </t>
  </si>
  <si>
    <t>Иванова Светлана Алексеевна, 10 класс</t>
  </si>
  <si>
    <t xml:space="preserve">37 / б.м. </t>
  </si>
  <si>
    <t>Кискичева Ксения Михайловна, 10 класс</t>
  </si>
  <si>
    <t xml:space="preserve">85 / 3 место </t>
  </si>
  <si>
    <t>Шерстнев Дмитрий Сергеевич, 10 класс</t>
  </si>
  <si>
    <t xml:space="preserve">38 / б.м. </t>
  </si>
  <si>
    <t>Амирова Амина Эльмаддин кызы,10 класс</t>
  </si>
  <si>
    <t>Турышева Александра Алексеевна, 10 класс</t>
  </si>
  <si>
    <t>11</t>
  </si>
  <si>
    <t>МАОУ "Лицей №10" г. Перми</t>
  </si>
  <si>
    <t>Беляева Екатерина Васильевна, 10 класс</t>
  </si>
  <si>
    <t xml:space="preserve">Гараев Виталий Флюрович </t>
  </si>
  <si>
    <t>vf.perm@gmail.com</t>
  </si>
  <si>
    <t>Лукиных Анастасия Сергеевна, 10 класс</t>
  </si>
  <si>
    <t>Ожогина Милана Юрьевна, 10 класс</t>
  </si>
  <si>
    <t>Моисеева Снежана Игоревна, 10 класс</t>
  </si>
  <si>
    <t>Калашникова Мария Артёмовна, 10 класс</t>
  </si>
  <si>
    <t>Мазунина Анна Ивановна, 10 класс</t>
  </si>
  <si>
    <t>12</t>
  </si>
  <si>
    <t>Агеев Артем Юрьевич, 10 класс</t>
  </si>
  <si>
    <t>Гараев Виталий Флюрович, учитель истории и обществознания</t>
  </si>
  <si>
    <t>Алиев Роман Рамисович, 10 класс</t>
  </si>
  <si>
    <t>Унанян Степан Маркосович, 10 класс</t>
  </si>
  <si>
    <t>Мулькова Вероника Алексеевна, 10 класс</t>
  </si>
  <si>
    <t>Ляндаев Илья Вячаславович, 10 класс</t>
  </si>
  <si>
    <t>13</t>
  </si>
  <si>
    <t>Трусов Сергей Дмитриевич, 10 класс</t>
  </si>
  <si>
    <t>Гараев Виталий Флюрович</t>
  </si>
  <si>
    <t>Плотников Даниил Дмитриевич, 10 класс</t>
  </si>
  <si>
    <t>Зиганшина Елена Сергеевна, 10 класс</t>
  </si>
  <si>
    <t>Гусева Софья Михайловна, 10 класс</t>
  </si>
  <si>
    <t>Фомин Михаил Алексеевич, 10 класс</t>
  </si>
  <si>
    <t>Ульяненко Диана Владимировна, 10 класс</t>
  </si>
  <si>
    <t>14</t>
  </si>
  <si>
    <t>МАОУ "Лицей №10" г. Пермь</t>
  </si>
  <si>
    <t>Коган Диана Дмитриевна, 10 класс</t>
  </si>
  <si>
    <t>Амирова Алина Альфировна, 10 класс</t>
  </si>
  <si>
    <t>Сергеева Олеся Андреевна, 10 класс</t>
  </si>
  <si>
    <t>Шубникова Ульяна Сергеевна, 10 класс</t>
  </si>
  <si>
    <t>Зорина Александра Олеговна, 10 класс</t>
  </si>
  <si>
    <t>15</t>
  </si>
  <si>
    <t>МАОУ "Лицей №10" г.Перми</t>
  </si>
  <si>
    <t>Коновалова Анна Денисовна, 10 класс</t>
  </si>
  <si>
    <t>Сухих Александра Владимировна, 10 класс</t>
  </si>
  <si>
    <t>Трифонова Мария Антоновна, 10 класс</t>
  </si>
  <si>
    <t>Бабушкин Егор Никитич, 10 класс</t>
  </si>
  <si>
    <t xml:space="preserve">Кузьмичева Анастасия Демидовна, 10 класс </t>
  </si>
  <si>
    <t>Васев Борис Иванович, 10 класс</t>
  </si>
  <si>
    <t>МАОУ "Лицей ВЕКТОРиЯ" г.Лысьва</t>
  </si>
  <si>
    <t>Гончаров Александр Константинович 11Г кл</t>
  </si>
  <si>
    <t>Савиновских Наталья Васильевна учитель истории и обществознания</t>
  </si>
  <si>
    <t>savnatali76@mail.ru</t>
  </si>
  <si>
    <t>Палкин Матвей Игоревич 11Г</t>
  </si>
  <si>
    <t>Судаков Лев Алексеевич 10Г</t>
  </si>
  <si>
    <t xml:space="preserve">65 / б.м. </t>
  </si>
  <si>
    <t>Красильникова Анастасия Юрьевна</t>
  </si>
  <si>
    <t xml:space="preserve">89 / 3 место </t>
  </si>
  <si>
    <t>Гоголева Виктория Викторовна 10Г</t>
  </si>
  <si>
    <t>Самосадкина Татьяна Алексеевна 10Г</t>
  </si>
  <si>
    <t xml:space="preserve">59 / б.м. </t>
  </si>
  <si>
    <t>17</t>
  </si>
  <si>
    <t>МАОУ "Лобановская средняя школа" с.Лобаново</t>
  </si>
  <si>
    <t>Була Дарья Ярославовна, 11 класс</t>
  </si>
  <si>
    <t>Батуева Евгения Олеговна, учитель обществознания</t>
  </si>
  <si>
    <t>batueva@bk.ru</t>
  </si>
  <si>
    <t>Тимченко Ксения Михайловна, 11 класс</t>
  </si>
  <si>
    <t>Смолякова Ксения Алексеевна, 11 класс</t>
  </si>
  <si>
    <t>Чунарева Диана Денисовна, 11 класс</t>
  </si>
  <si>
    <t>Сыромятникова Полина Юрьевна,11 класс</t>
  </si>
  <si>
    <t xml:space="preserve">50 / б.м. </t>
  </si>
  <si>
    <t>Субботина Анастасия Евгеньевна, 11 класс</t>
  </si>
  <si>
    <t>18</t>
  </si>
  <si>
    <t>МАОУ "Многопрофильная школа "Приоритет" г.Перми</t>
  </si>
  <si>
    <t>Шутова Анна Сергеевна, 11 класс</t>
  </si>
  <si>
    <t xml:space="preserve">Хатмуллина Ярина Ахатовна, учитель истории и обществознания  </t>
  </si>
  <si>
    <t>jar.a@mail.ru</t>
  </si>
  <si>
    <t>Лузенина Екатерина Игоревна, 11 класс</t>
  </si>
  <si>
    <t>Москалева Елизавета Андреевна, 11 класс</t>
  </si>
  <si>
    <t xml:space="preserve">51 / б.м. </t>
  </si>
  <si>
    <t>Сайлер Михаил Владимирович,  11 класс</t>
  </si>
  <si>
    <t>Оборин Арсений Алексеевич, 10 класс</t>
  </si>
  <si>
    <t>Шалимова Анастасия Андреевна, 10 класс</t>
  </si>
  <si>
    <t>19</t>
  </si>
  <si>
    <t>МАОУ "Ныробская СОШ им. Героя Советского Союза А.В.Флоренко"</t>
  </si>
  <si>
    <t xml:space="preserve"> Пешехонов Данил Иванович, 11 класс</t>
  </si>
  <si>
    <t>Носова Ольга Александровна, учитель истории и обществознания</t>
  </si>
  <si>
    <t>nikonosowa.nosova@yandex.ru</t>
  </si>
  <si>
    <t>Пилевина Мария Николаевна, 11 класс</t>
  </si>
  <si>
    <t xml:space="preserve">43 / б.м. </t>
  </si>
  <si>
    <t>Мингалёва Яна Яковлевна, 11 класс</t>
  </si>
  <si>
    <t>Ланг Вячеслав Владимирович, 11 класс</t>
  </si>
  <si>
    <t>Собянин Данил Дмитриевич, 11 класс</t>
  </si>
  <si>
    <t>Тихомирова Виктория Константиновна, 11 класс</t>
  </si>
  <si>
    <t>20</t>
  </si>
  <si>
    <t>МАОУ "Рябининская СОШ"</t>
  </si>
  <si>
    <t>Можаева Дарья Алексеевна, 11 класс</t>
  </si>
  <si>
    <t xml:space="preserve">Мальцева Елена Васильевна, учитель истории и обществознания </t>
  </si>
  <si>
    <t>maltseva_elena69@mail.ru</t>
  </si>
  <si>
    <t xml:space="preserve">70 / б.м. </t>
  </si>
  <si>
    <t>Вехкалахти Валентина Евгеньевна,11 класс</t>
  </si>
  <si>
    <t>Гачегова Карина Андреевна, 10 класс</t>
  </si>
  <si>
    <t>Шаповалова Виктория Владимировна, 10 класс</t>
  </si>
  <si>
    <t xml:space="preserve">60 / б.м. </t>
  </si>
  <si>
    <t>Мазихина Анна Сергеевна, 10 класс</t>
  </si>
  <si>
    <t>Гоношилова Анастасия Юрьевна</t>
  </si>
  <si>
    <t>21</t>
  </si>
  <si>
    <t>МАОУ "СОШ "НьюТон" г. Чайковский</t>
  </si>
  <si>
    <t>Чумакова Софья Сергеевна, 10 класс</t>
  </si>
  <si>
    <t>Васильева Светлана Владимировна</t>
  </si>
  <si>
    <t>vosilsvetochka@mail.ru</t>
  </si>
  <si>
    <t>Пепеляева Инга Андреевна</t>
  </si>
  <si>
    <t xml:space="preserve">32 / б.м. </t>
  </si>
  <si>
    <t xml:space="preserve">Черепанова Анна Леонидовна, 10 класс </t>
  </si>
  <si>
    <t>Ошмарина Злата Евгеньевна, 10 класс</t>
  </si>
  <si>
    <t>Пермякова Анастасия Алексеевна, 10 класс</t>
  </si>
  <si>
    <t>Коноплева Влада Алексеевна, 10 класс</t>
  </si>
  <si>
    <t>22</t>
  </si>
  <si>
    <t xml:space="preserve">МАОУ "СОШ "НьюТон" г. Чайковский </t>
  </si>
  <si>
    <t>Антонова Алена Андреевна, 10 класс</t>
  </si>
  <si>
    <t>vosilsvetochka@mail.com</t>
  </si>
  <si>
    <t xml:space="preserve">Гнездин Илья Сергеевич, 10 класс </t>
  </si>
  <si>
    <t>Кондакова Арина Сергеевна, 10 класс</t>
  </si>
  <si>
    <t xml:space="preserve">Долганов Андрей Евгеньевич, 10 класс </t>
  </si>
  <si>
    <t xml:space="preserve">Артемьев Александр Дмитриевич, 10 класс </t>
  </si>
  <si>
    <t>23</t>
  </si>
  <si>
    <t>МАОУ "СОШ №1 г.Соликамска"</t>
  </si>
  <si>
    <t>Добрынин Никита Владимирович, 10 класс</t>
  </si>
  <si>
    <t>Норина Ольга Константиновна, учитель истории и обществознания</t>
  </si>
  <si>
    <t>norinaolga31@gmail.com</t>
  </si>
  <si>
    <t xml:space="preserve">82 / 3 место </t>
  </si>
  <si>
    <t>Мальцева Полина Алексеевна, 10 класс</t>
  </si>
  <si>
    <t>Патрушева Анастасия Александровна, 10 класс</t>
  </si>
  <si>
    <t xml:space="preserve">63 / б.м. </t>
  </si>
  <si>
    <t>Поповцева Валерия Евгеньевна, 10 класс</t>
  </si>
  <si>
    <t xml:space="preserve">86 / 3 место </t>
  </si>
  <si>
    <t>Серёдкина Екатерина Михайловна, 10 класс</t>
  </si>
  <si>
    <t>Тимошенко Ярослав Юрьевич, 10 класс</t>
  </si>
  <si>
    <t>24</t>
  </si>
  <si>
    <t>Алексеева Дарья Алексеевна, 10 класс</t>
  </si>
  <si>
    <t xml:space="preserve">56 / б.м. </t>
  </si>
  <si>
    <t>Давыдова Анастасия Викторовна, 10 класс</t>
  </si>
  <si>
    <t>Манцевич Мария Антоновна,10 класс</t>
  </si>
  <si>
    <t>Попова Карина Сергеевна, 10 класс</t>
  </si>
  <si>
    <t>25</t>
  </si>
  <si>
    <t xml:space="preserve">МАОУ "СОШ №10" г. Краснокамск </t>
  </si>
  <si>
    <t>Агишин Кирилл Сергеевич, 11 класс</t>
  </si>
  <si>
    <t>Бабышева Лариса Валентиновна, учитель истории и обществознания</t>
  </si>
  <si>
    <t>larisa-bayadina@mail.ru</t>
  </si>
  <si>
    <t>Башкирцева Анна Евгеньевна, 10 класс</t>
  </si>
  <si>
    <t>Иванчук Никита Алексеевич, 10 класс</t>
  </si>
  <si>
    <t>Бояршинов Оскар Юрьевич, 10 класс</t>
  </si>
  <si>
    <t>Суримов Егор Викторович, 10 класс</t>
  </si>
  <si>
    <t>26</t>
  </si>
  <si>
    <t>МАОУ "СОШ №10" г. Чайковский</t>
  </si>
  <si>
    <t>Голдобина София Юрьевна. 11 класс</t>
  </si>
  <si>
    <t>Новосельцева Кристина Александровна. Учитель истории и обществознания</t>
  </si>
  <si>
    <t>kavoic@mail.ru</t>
  </si>
  <si>
    <t xml:space="preserve">91 / 2 место </t>
  </si>
  <si>
    <t xml:space="preserve">1 место </t>
  </si>
  <si>
    <t>Запольских Софья Андреевна. 11 класс</t>
  </si>
  <si>
    <t>Матвеев Иван Сергеевич. 11 класс</t>
  </si>
  <si>
    <t xml:space="preserve">93 / 2 место </t>
  </si>
  <si>
    <t>Суханова Виктория Юрьевна. 10 класс</t>
  </si>
  <si>
    <t>Сидорова Полина Васильевна. 10 класс</t>
  </si>
  <si>
    <t>Петрова Полина Алексеевна. 10 класс</t>
  </si>
  <si>
    <t>27</t>
  </si>
  <si>
    <t>МАОУ "СОШ №127" г. Пермь</t>
  </si>
  <si>
    <t>Гавшина Дарья Вячеславовна, 10 класс</t>
  </si>
  <si>
    <t>Хохрякова Диана Сергеевна, учитель истории и обществознания</t>
  </si>
  <si>
    <t xml:space="preserve">diana_dancer@mail.ru </t>
  </si>
  <si>
    <t xml:space="preserve">61 / б.м. </t>
  </si>
  <si>
    <t>Чебасова Дарья Сергеевна, 10 класс</t>
  </si>
  <si>
    <t>Корепанов Максим Олегович, 10 класс</t>
  </si>
  <si>
    <t xml:space="preserve">39 / б.м. </t>
  </si>
  <si>
    <t>Шагулина Ирина Геннадьевна, 10 класс</t>
  </si>
  <si>
    <t>Красносельских Елизавета Павловна</t>
  </si>
  <si>
    <t>Миков Илья Сергеевич, 10 класс</t>
  </si>
  <si>
    <t>28</t>
  </si>
  <si>
    <t>Богданова Валерия Романовна, 10 класс</t>
  </si>
  <si>
    <t>diana_dancer@mail.ru</t>
  </si>
  <si>
    <t xml:space="preserve">73 / б.м. </t>
  </si>
  <si>
    <t>Гогадзе Лия Сандроевна, 10 класс</t>
  </si>
  <si>
    <t>Попруга Кирилл Александрович, 10 класс</t>
  </si>
  <si>
    <t>Пуздря Елизавета Андреевна, 10 класс</t>
  </si>
  <si>
    <t>Тарусов Арсений Петрович, 10 класс</t>
  </si>
  <si>
    <t>Мамаева Алёна Александровна, 10 класс</t>
  </si>
  <si>
    <t xml:space="preserve">88 / 3 место </t>
  </si>
  <si>
    <t>29</t>
  </si>
  <si>
    <t>МАОУ "СОШ №134" г.Перми</t>
  </si>
  <si>
    <t>Пермяков Кирилл Сергеевич, 10 класс</t>
  </si>
  <si>
    <t xml:space="preserve">Иевлева Ольга Владимировна, учитель истории и обществознания </t>
  </si>
  <si>
    <t>region59_62@inbox.ru</t>
  </si>
  <si>
    <t>Рындин Владимир Александрович (Иванович ?) , 10 класс</t>
  </si>
  <si>
    <t>Сергеев Павел Алексеевич, 10 класс</t>
  </si>
  <si>
    <t>Желудкова Мария Сергеевна</t>
  </si>
  <si>
    <t>Ситникова Алена Александровна, 10 класс</t>
  </si>
  <si>
    <t>Бузмакова Марина Андреевна</t>
  </si>
  <si>
    <t xml:space="preserve">Частоедова Оксана Юрьевна </t>
  </si>
  <si>
    <t>Власова Евгения Юрьевна</t>
  </si>
  <si>
    <t>Филимонова Софья Андреевна, 10 класс</t>
  </si>
  <si>
    <t xml:space="preserve">74 / б.м. </t>
  </si>
  <si>
    <t>Канюкова Любовь Александровна, 10 класс</t>
  </si>
  <si>
    <t>30</t>
  </si>
  <si>
    <t>МАОУ "СОШ №14 г.Перми"</t>
  </si>
  <si>
    <t>Шпигель Игорь Михайлович, 10 класс</t>
  </si>
  <si>
    <t>Заворохина Алла Владимировна, учитель истории и обществознания</t>
  </si>
  <si>
    <t>zadeen@yandex.ru</t>
  </si>
  <si>
    <t>Ознобихина Жанна Андреевна, 10 класс</t>
  </si>
  <si>
    <t>Петров Артем Андреевич, 10 класс</t>
  </si>
  <si>
    <t>Поносова Кристина Денисовна, 10 класс</t>
  </si>
  <si>
    <t>Попова Кристина Дмитриевна, 10 класс</t>
  </si>
  <si>
    <t xml:space="preserve">35 / б.м. </t>
  </si>
  <si>
    <t>Кантеева Диана Евгеньевна, 10 класс</t>
  </si>
  <si>
    <t>31</t>
  </si>
  <si>
    <t>МАОУ "СОШ №2 г.Краснокамска"</t>
  </si>
  <si>
    <t>Рожкова Юлия Александровна,11 класс</t>
  </si>
  <si>
    <t>Пахомовская Антонина Сергеевна, учитель истории и обществознания</t>
  </si>
  <si>
    <t>antonina.lapaeva@yandex.ru</t>
  </si>
  <si>
    <t>Мишайкина Дарья Дмитриевна, 11 класс</t>
  </si>
  <si>
    <t>Мальсагова Мадина Сулеймановна,11 классс</t>
  </si>
  <si>
    <t>Худяков Владислав Александрович, 9 класс</t>
  </si>
  <si>
    <t>Лядов Артем Александрович,9 класс</t>
  </si>
  <si>
    <t>Шелеметьева Яна Викторовна,9 класс</t>
  </si>
  <si>
    <t>32</t>
  </si>
  <si>
    <t>МАОУ "СОШ №21, г.Кунгур</t>
  </si>
  <si>
    <t>Анянова Надежда Андреевна, 11 класс</t>
  </si>
  <si>
    <t>Шляпникова Алевтина Николаевна, учитель истории и обществознания</t>
  </si>
  <si>
    <t>shlyapnikova@kungur-school21.ru</t>
  </si>
  <si>
    <t xml:space="preserve">31 / б.м. </t>
  </si>
  <si>
    <t>Гилева Юлия Вадимовна, 11 класс</t>
  </si>
  <si>
    <t xml:space="preserve">58 / б.м </t>
  </si>
  <si>
    <t>Михайлова Анна Максимовна, 11 класс</t>
  </si>
  <si>
    <t>Пономарева Ольга Александровна, 11 класс</t>
  </si>
  <si>
    <t>Согрина Валерия Викторовна, 11 класс</t>
  </si>
  <si>
    <t>81 / 3 место</t>
  </si>
  <si>
    <t>Тронина Евгения Юрьевна, 11 класс</t>
  </si>
  <si>
    <t>33</t>
  </si>
  <si>
    <t xml:space="preserve">МАОУ "СОШ №3 г.Горнозаводска" </t>
  </si>
  <si>
    <t>Быстрова Елизавета Николаевна,11 класс</t>
  </si>
  <si>
    <t>Казакова Людмила Михайловна, учитель истории и обществознания</t>
  </si>
  <si>
    <t>kazakova.lyudm@yandex.ru</t>
  </si>
  <si>
    <t>Девятых Анна Александровна,11 класс</t>
  </si>
  <si>
    <t>Родина Елена Юрьевна, 11 класс</t>
  </si>
  <si>
    <t>Чудинова Валерия Сергеевна, 11 класс</t>
  </si>
  <si>
    <t>Нестерович Виктория Евгеньевна, 11 класс</t>
  </si>
  <si>
    <t>Пегушина Полина Ивановна, 11 класс</t>
  </si>
  <si>
    <t>34</t>
  </si>
  <si>
    <t xml:space="preserve">МАОУ "СОШ №3" г.Горнозаводск </t>
  </si>
  <si>
    <t>Калугина Юлия Михайловна, 10 класс</t>
  </si>
  <si>
    <t xml:space="preserve">Казакова Людмила Михайловна, учитель обществознания и истории </t>
  </si>
  <si>
    <t xml:space="preserve">Карлина Марина Юрьевна  10 класс </t>
  </si>
  <si>
    <t>Волкова Анастасия Олеговна 10 класс</t>
  </si>
  <si>
    <t>Васильева Татьяна Юрьевна, 10 класс</t>
  </si>
  <si>
    <t>Шемелина Ульяна Алексеевна, 10 класс</t>
  </si>
  <si>
    <t>Суркина Мария Олеговна, 10 класс</t>
  </si>
  <si>
    <t xml:space="preserve">84 / 3 место </t>
  </si>
  <si>
    <t>35</t>
  </si>
  <si>
    <t>МАОУ "СОШ №3" г.Перми</t>
  </si>
  <si>
    <t>Ситникова Маргарита Игоревна, 10 класс</t>
  </si>
  <si>
    <t>Канюкова Елена Николаевна, учитель обществознания и права</t>
  </si>
  <si>
    <t>kaniukova72@mail.ru</t>
  </si>
  <si>
    <t xml:space="preserve">98 / 1 место </t>
  </si>
  <si>
    <t>2 место</t>
  </si>
  <si>
    <t>Пищальников Никита Сергеевич, 10 класс</t>
  </si>
  <si>
    <t>Стукалов Иван Денисович</t>
  </si>
  <si>
    <t>Габсатарова Айгуль Салаватовна, 10 класс</t>
  </si>
  <si>
    <t>Ибраева Малика Магомедовна</t>
  </si>
  <si>
    <t>Тукмачева Вероника Андреевна, 11 класс</t>
  </si>
  <si>
    <t>Вахрушев Даниил Сергеевич (Олегович ?), 10 класс</t>
  </si>
  <si>
    <t>36</t>
  </si>
  <si>
    <t>МАОУ "СОШ №42" г.Перми</t>
  </si>
  <si>
    <t>Гусева Анастасия Игоревна 10 класс</t>
  </si>
  <si>
    <t xml:space="preserve">Миронова Ольга Александровна, учитель истории и обществознания </t>
  </si>
  <si>
    <t>mironovaoa.2011@mail.ru</t>
  </si>
  <si>
    <t>Кайкова Кристина Александровна 10 класс</t>
  </si>
  <si>
    <t xml:space="preserve">64/ б.м. </t>
  </si>
  <si>
    <t>Некипелова Екатерина Сергеевна 10 класс</t>
  </si>
  <si>
    <t>Отинова Анастасия Олеговна 10 класс</t>
  </si>
  <si>
    <t>Стафеева Арина Романовна 10 класс</t>
  </si>
  <si>
    <t>Хотяновская Ева Владимировна 10 класс</t>
  </si>
  <si>
    <t>37</t>
  </si>
  <si>
    <t>МАОУ "СОШ Школа дизайна «Точка»"</t>
  </si>
  <si>
    <t xml:space="preserve">Бервиненко Христина Ивановна , 11 класс </t>
  </si>
  <si>
    <t xml:space="preserve">Падерина Татьяна Анатольевна, учитель истории и обществознания  </t>
  </si>
  <si>
    <t>paderka01@yandex.ru</t>
  </si>
  <si>
    <t xml:space="preserve">Токарь Полина Романовна , 11 класс </t>
  </si>
  <si>
    <t xml:space="preserve">Налбандян Марине Амаяковна , 11 класс </t>
  </si>
  <si>
    <t xml:space="preserve">Куриленко Дана Дмитриевна </t>
  </si>
  <si>
    <t xml:space="preserve">Тунёва Арина Викторовна </t>
  </si>
  <si>
    <t>38</t>
  </si>
  <si>
    <t xml:space="preserve">МАОУ "Траектория" г.Пермь </t>
  </si>
  <si>
    <t>Заворохина Дарья Александровна, 10 класс</t>
  </si>
  <si>
    <t>Гришаев Руслан Николаевич, учитель истории и обществознания</t>
  </si>
  <si>
    <t>ru-gr@mail.ru</t>
  </si>
  <si>
    <t>Соколов Артем Александрович,10 класс</t>
  </si>
  <si>
    <t>Колмакова Елена Станиславовна, 10 класс</t>
  </si>
  <si>
    <t>Калинина Елизавета Николаевна, 10 класс</t>
  </si>
  <si>
    <t>Толпанен Анна Максимовна, 10 класс</t>
  </si>
  <si>
    <t xml:space="preserve">44 / б.м. </t>
  </si>
  <si>
    <t>Елькина Людмила Евгеньевна, 10 класс</t>
  </si>
  <si>
    <t>39</t>
  </si>
  <si>
    <t>МАОУ "Фроловская средняя школа "Навигатор "</t>
  </si>
  <si>
    <t>Новосёлова Мария Петровна, 10 класс</t>
  </si>
  <si>
    <t xml:space="preserve">Тарасова Эльзира Маратовна, учитель истории и обществознания  </t>
  </si>
  <si>
    <t>lissenokk87@mail.ru</t>
  </si>
  <si>
    <t>Бороздинова Екатерина Александровна, 10 класс</t>
  </si>
  <si>
    <t>Бронникова Арина Сергеевна, 10 класс</t>
  </si>
  <si>
    <t>Кучукова Элина Эльдаровна, 10 класс</t>
  </si>
  <si>
    <t>Шабанова Полина Денисовна, 10 класс</t>
  </si>
  <si>
    <t>40</t>
  </si>
  <si>
    <t>МАОУ "Чердынская СОШ им. А.И. Спирина"</t>
  </si>
  <si>
    <t>Дутлова Дарья Константиновна, 10 класс</t>
  </si>
  <si>
    <t>Мальцева Елена Васильевна, учитель обществознания</t>
  </si>
  <si>
    <t>Ермакова Виктория Александровна, 10 класс</t>
  </si>
  <si>
    <t xml:space="preserve">Кошелева Алёна Сергеевна, 10 класс </t>
  </si>
  <si>
    <t>Лобанова Алёна Евгеньевна, 10 класс</t>
  </si>
  <si>
    <t>Пьянкова Виктория Александровна, 10 класс</t>
  </si>
  <si>
    <t>41</t>
  </si>
  <si>
    <t>МАОУ "Школа агробизнестехнологий" г. Перми</t>
  </si>
  <si>
    <t>Измайлова Дарья Дмитриевна, 10 класс</t>
  </si>
  <si>
    <t>Рудак Юлия Федоровна, учитель истории и обществознания</t>
  </si>
  <si>
    <t>rudak_133@mail.ru</t>
  </si>
  <si>
    <t>Курицина Дарья Георгиевна, 10 класс</t>
  </si>
  <si>
    <t>Сытых Елизавета Ивановна, 10 класс</t>
  </si>
  <si>
    <t>Томилова Марина Андреевна, 10 класс</t>
  </si>
  <si>
    <t xml:space="preserve">Рудницких Дарья Сергеевна, 10 </t>
  </si>
  <si>
    <t>Коростина Ксения Андреевна, 10 класс</t>
  </si>
  <si>
    <t>42</t>
  </si>
  <si>
    <t>МАОУ "Школа агробизнестехнологий" г.Пермь</t>
  </si>
  <si>
    <t xml:space="preserve">Макейчик Анастасия Михайловна, 11 класс </t>
  </si>
  <si>
    <t xml:space="preserve">Легкова Ксения Владимировна, учитель истории и обществознания </t>
  </si>
  <si>
    <t>ksu14.sob@yandex.ru</t>
  </si>
  <si>
    <t>Иванова Ксения Васильевна, 11 класс</t>
  </si>
  <si>
    <t>Демидова Юлия Николаевна, 11 класс</t>
  </si>
  <si>
    <t xml:space="preserve">33 / б.м. </t>
  </si>
  <si>
    <t>Казанцева Карина Ивановна, 11 класс</t>
  </si>
  <si>
    <t xml:space="preserve">92 / 2 место </t>
  </si>
  <si>
    <t>Роева Дарья Константиновна, 11 класс</t>
  </si>
  <si>
    <t>Кожевникова Злата Алексеевна, 11 класс</t>
  </si>
  <si>
    <t>43</t>
  </si>
  <si>
    <t>МАОУ "Школа бизнеса и предпринимательства" г. Пермь</t>
  </si>
  <si>
    <t>Тихонов Андрей Михайлович 10 класс</t>
  </si>
  <si>
    <t>Коротких Елизавета Александровна, учитель экономики</t>
  </si>
  <si>
    <t>Korotkih.e.a@mail.ru</t>
  </si>
  <si>
    <t xml:space="preserve">Болотов Владимир Андреевич 10 класс </t>
  </si>
  <si>
    <t>Чикалов Егор Александрович 10 класс</t>
  </si>
  <si>
    <t xml:space="preserve">Жуланова Юлия Александровна 10 класс </t>
  </si>
  <si>
    <t>Балтачева Алсу Маратовна 10 класс</t>
  </si>
  <si>
    <t xml:space="preserve">Велиева Лейла Ильхамовна 10 класс </t>
  </si>
  <si>
    <t>44</t>
  </si>
  <si>
    <t>МАОУ Средняя общеобразовательная школа №132</t>
  </si>
  <si>
    <t>Иванова Ангелина , 10 класс</t>
  </si>
  <si>
    <t>Бажутина Ольга Анатольевна,  учитель истории и обществознания</t>
  </si>
  <si>
    <t>bajutinaoa@mail.ru</t>
  </si>
  <si>
    <t>Неугодова Маргарита, 10 класс</t>
  </si>
  <si>
    <t>Мусихина Елизавета, 10 класс</t>
  </si>
  <si>
    <t>Новожилов Илья, 10 класс</t>
  </si>
  <si>
    <t>Новожилов  Олег, 10 класс</t>
  </si>
  <si>
    <t>Чиркова Юлия, 10 класс</t>
  </si>
  <si>
    <t>45</t>
  </si>
  <si>
    <t>МБОУ "Добрянская СОШ №3"</t>
  </si>
  <si>
    <t>Остапко Анна Романовна, 10 класс</t>
  </si>
  <si>
    <t>Сабурова Людмила Леонидовна, учитель обществознания</t>
  </si>
  <si>
    <t>saburovall@mail.ru</t>
  </si>
  <si>
    <t>Зямилова Алина Ильдаровна, 10 класс</t>
  </si>
  <si>
    <t>Панфилова Вероника Дмитриевна, 10 класс</t>
  </si>
  <si>
    <t>Фиохина Екатерина Алексеевна, 10 класс</t>
  </si>
  <si>
    <t>Леванова Анастасия Дмитриевна, 10 класс</t>
  </si>
  <si>
    <t>Семериков Владислав Сергеевич, 10 класс</t>
  </si>
  <si>
    <t xml:space="preserve">58 / б.м. </t>
  </si>
  <si>
    <t>46</t>
  </si>
  <si>
    <t>Амирова Алина Альбертовна, 10 класс</t>
  </si>
  <si>
    <t>Бородина Яна Денисовна, 10 класс</t>
  </si>
  <si>
    <t>Меркушева Дарья Игноревна, 10 класс</t>
  </si>
  <si>
    <t xml:space="preserve">87 / 3 место </t>
  </si>
  <si>
    <t>Медведева Вероника Владимировна, 10 класс</t>
  </si>
  <si>
    <t>Полудницына Анна Алексеевна, 10 класс</t>
  </si>
  <si>
    <t>Рискова Ксения Алексеевна, 10 класс</t>
  </si>
  <si>
    <t>47</t>
  </si>
  <si>
    <t>МБОУ "Добрянская СОШ"</t>
  </si>
  <si>
    <t>Фатова Ольга Алексеевна, 10 класс</t>
  </si>
  <si>
    <t>Сабурова Людмила Леонидовна</t>
  </si>
  <si>
    <t>Маслова Анастасия Игоревна, 10 класс</t>
  </si>
  <si>
    <t>Овчинников Никита Сергеевич.10 класс</t>
  </si>
  <si>
    <t>Усатых Семен Алексеевич, 10 класс</t>
  </si>
  <si>
    <t xml:space="preserve">54 / б.м. </t>
  </si>
  <si>
    <t>Колодяжная Виктория Алексеевна, 10 класс</t>
  </si>
  <si>
    <t>Барсуков Денис Александрович, 10 класс</t>
  </si>
  <si>
    <t xml:space="preserve">25 / б.м. </t>
  </si>
  <si>
    <t>48</t>
  </si>
  <si>
    <t>МБОУ "Ильинская СОШ №1" п. Ильинский</t>
  </si>
  <si>
    <t>Удавихина Дарья Алексеевна, 10 класс</t>
  </si>
  <si>
    <t>Кузьминых Светлана Александровна, учитель истории и обществознания</t>
  </si>
  <si>
    <t>svet-kuzminykh@yandex.ru</t>
  </si>
  <si>
    <t xml:space="preserve">65 / б.м </t>
  </si>
  <si>
    <t>Пескишева Полина Петровна, 10 класс</t>
  </si>
  <si>
    <t>Едзиева Татьяна Викторовна, 10 класс</t>
  </si>
  <si>
    <t>Арефьева Анастасия Александровна, 10 класс</t>
  </si>
  <si>
    <t>Лобанова Виктория Викторовна, 10 класс</t>
  </si>
  <si>
    <t xml:space="preserve">57 / б.м. </t>
  </si>
  <si>
    <t>Кропачев Кирилл Андреевич, 10 класс</t>
  </si>
  <si>
    <t>49</t>
  </si>
  <si>
    <t>МБОУ "Кадетская школа им. Героя Советского союза Е.И. Францева" г. Чернушка</t>
  </si>
  <si>
    <t>Балтаева Анастасия Руслановна 11 класс</t>
  </si>
  <si>
    <t>Кустова Светлана Альфиртровна, учитель истории и обществознания</t>
  </si>
  <si>
    <t>svetlana.custowa2014@yandex.ru</t>
  </si>
  <si>
    <t>Уфимцев Данил Владимирович 11 класс</t>
  </si>
  <si>
    <t>Мясникова Анастасия Евгеньевна 11 класс</t>
  </si>
  <si>
    <t>Кичигина Дарья Ивановна 11 класс</t>
  </si>
  <si>
    <t>Косатухин Егор Алексеевич 11 класс</t>
  </si>
  <si>
    <t>Шаймиева Алина Олеговна 11 класс</t>
  </si>
  <si>
    <t>50</t>
  </si>
  <si>
    <t>МБОУ "Куединская СОШ №1 им.П.П.Балахнина"</t>
  </si>
  <si>
    <t>Закирова Элина Ильнуровна, 10Б класс</t>
  </si>
  <si>
    <t xml:space="preserve">Адокова Альбина Вениаминовна, учитель истории и обществознания </t>
  </si>
  <si>
    <t>adokova@mail.ru</t>
  </si>
  <si>
    <t xml:space="preserve">69 / б.м. </t>
  </si>
  <si>
    <t>Комягин Дмитрий Викторович, 10Б класс</t>
  </si>
  <si>
    <t>Кутузин Артем Артурович, 10Б класс</t>
  </si>
  <si>
    <t xml:space="preserve">46 / б.м. </t>
  </si>
  <si>
    <t>Садрисламова Вероника Евгеньевна, 10Б класс</t>
  </si>
  <si>
    <t>Чунтонов Кирилл Сергеевич, 10Б класс</t>
  </si>
  <si>
    <t>51</t>
  </si>
  <si>
    <t xml:space="preserve">МБОУ "Лицей №1" г.Пермь </t>
  </si>
  <si>
    <t>Павлова Анна Юрьевна, 10 класс</t>
  </si>
  <si>
    <t>Роман Александрович Тушканов, учитель истории и обществознания</t>
  </si>
  <si>
    <t>tushkanovra@gmail.com
Pavlovaanna2005@mail.ru</t>
  </si>
  <si>
    <t>Козеева Анастасия Михайловна, 10 класс</t>
  </si>
  <si>
    <t>Тронина Александра  Константиновна, 10 класс</t>
  </si>
  <si>
    <t>Костенко Мария Денисовна, 10 класс</t>
  </si>
  <si>
    <t>52</t>
  </si>
  <si>
    <t>МБОУ "Марковская СОШ", Чайковский городской округ, п.Марковский</t>
  </si>
  <si>
    <t>Вафина Диана Олеговна,10 класс</t>
  </si>
  <si>
    <t>Штайда Расима Амиряновна, учитель истории и обществознания</t>
  </si>
  <si>
    <t>rasima.shtaida@yandex.ru</t>
  </si>
  <si>
    <t>Канайкин Александр Михайлович, 10 класс</t>
  </si>
  <si>
    <t>Суханова Алена Дмитриевна, 10 класс</t>
  </si>
  <si>
    <t>Тихонова Елена Сергеевна, 10 класс</t>
  </si>
  <si>
    <t>Широков Валерий Олегович, 10 класс</t>
  </si>
  <si>
    <t xml:space="preserve">45 / б.м. </t>
  </si>
  <si>
    <t>Хасбиулина Карина Маратовна,10 класс</t>
  </si>
  <si>
    <t>53</t>
  </si>
  <si>
    <t>МБОУ "Менделеевская СОШ"</t>
  </si>
  <si>
    <t>Коротаева Алёна Викторовна</t>
  </si>
  <si>
    <t>Тарасова Елена Александровна, учитель истории и обществознания</t>
  </si>
  <si>
    <t>tarasova-elena@rambler.ru</t>
  </si>
  <si>
    <t xml:space="preserve">22 / 1 место </t>
  </si>
  <si>
    <t>Шлыгина Яна Эдуардовна</t>
  </si>
  <si>
    <t>Щипицина Анастасия Александровна</t>
  </si>
  <si>
    <t>Киселева Алиса Максимовна</t>
  </si>
  <si>
    <t>Лучникова Амина Максимовна</t>
  </si>
  <si>
    <t>Азанова Евгения Евгеньевна</t>
  </si>
  <si>
    <t>54</t>
  </si>
  <si>
    <t>Малышева Елена Михайловна, 10 класс</t>
  </si>
  <si>
    <t xml:space="preserve">Тарасова Елена Александровна, учитель истории и обществознания </t>
  </si>
  <si>
    <t>Загуляев Арсений Алексеевич, 10 класс</t>
  </si>
  <si>
    <t>Чайников Кирилл Александрович, 10 класс</t>
  </si>
  <si>
    <t>Сафронова Анна Дмитриевна, 10 класс</t>
  </si>
  <si>
    <t>Томилов  Антон Дмитриевич, 10 класс</t>
  </si>
  <si>
    <t>Коротаев Иван Владимирович, 10 класс</t>
  </si>
  <si>
    <t>55</t>
  </si>
  <si>
    <t>МБОУ "Нердвинская СОШ"</t>
  </si>
  <si>
    <t>Одинцова Анна Александровна, 11 класс</t>
  </si>
  <si>
    <t xml:space="preserve">Уфимцева Людмила Юрьевна, учитель истории  </t>
  </si>
  <si>
    <t>ufimzewa@mail.ru</t>
  </si>
  <si>
    <t>Масленникова Анастасия Александровна, 11 класс</t>
  </si>
  <si>
    <t>Ведрова Лиана Александровна, 11 класс</t>
  </si>
  <si>
    <t>Калашникова Валентина Сергеевна, 11 класс</t>
  </si>
  <si>
    <t>Югов Евгений Григорьевич, 11 класс</t>
  </si>
  <si>
    <t>Кузнецова Евгения Александровна, 11 класс</t>
  </si>
  <si>
    <t>файл поврежден</t>
  </si>
  <si>
    <t>56</t>
  </si>
  <si>
    <t>МБОУ "Полазненская СОШ №3"</t>
  </si>
  <si>
    <t>Щёкотова Мария Андреевна, 10 класс</t>
  </si>
  <si>
    <t>Зубова Наталья Владимировна, учитель обществознания</t>
  </si>
  <si>
    <t>zubnatazubova@yandex.ru</t>
  </si>
  <si>
    <t>Ошева Алиса Дмитриевна, 10 класс</t>
  </si>
  <si>
    <t xml:space="preserve">96 / 1 место </t>
  </si>
  <si>
    <t>Ипатова Полина Алексеевна, 10 класс</t>
  </si>
  <si>
    <t xml:space="preserve">28 / б.м. </t>
  </si>
  <si>
    <t>Власова Дарья Александровна, 10 класс</t>
  </si>
  <si>
    <t xml:space="preserve">36 / б.м. </t>
  </si>
  <si>
    <t xml:space="preserve">Иванова Виолетта Владимировна </t>
  </si>
  <si>
    <t xml:space="preserve">Ромахина Анна Владимировна, 10 класс </t>
  </si>
  <si>
    <t>Лунегов Савелий Григорьевич, 10 класс</t>
  </si>
  <si>
    <t>57</t>
  </si>
  <si>
    <t>МБОУ "СОШ №1 г.Чайковский"</t>
  </si>
  <si>
    <t>Ибрагимов Александр Александрович 10 класс</t>
  </si>
  <si>
    <t>mk17101977@mail.ru</t>
  </si>
  <si>
    <t>Романова Софья Александровна 10 класс</t>
  </si>
  <si>
    <t xml:space="preserve">27 / б.м. </t>
  </si>
  <si>
    <t>Коромыслова Валерия Михайловна 10 класс</t>
  </si>
  <si>
    <t>Чубурина Виктория Александровна 10 класс</t>
  </si>
  <si>
    <t>Москвин Артем Александрович 10 класс</t>
  </si>
  <si>
    <t xml:space="preserve">73/ б.м. </t>
  </si>
  <si>
    <t>Мельников Максим Маратович 10 класс</t>
  </si>
  <si>
    <t>58</t>
  </si>
  <si>
    <t>Мичкова Анастасия Сергеевна 10 класс</t>
  </si>
  <si>
    <t>Таскина Полина Алексеевна 10 класс</t>
  </si>
  <si>
    <t>Коробейникова Анастасия Игоревна 10 класс</t>
  </si>
  <si>
    <t>59</t>
  </si>
  <si>
    <t xml:space="preserve">МБОУ "СОШ №11 г.Чайковский" </t>
  </si>
  <si>
    <t>Казарян Грачик Вагеович, 10 класс</t>
  </si>
  <si>
    <t>Коршунова Светлана Станиславовна</t>
  </si>
  <si>
    <t>KorshunovaSS@yandex.ru</t>
  </si>
  <si>
    <t>Кузнецова Полина Андреевна, 10 класс</t>
  </si>
  <si>
    <t>Бывших Анна Александровна, 10 класс</t>
  </si>
  <si>
    <t>Петрунина Анна Сергеевна </t>
  </si>
  <si>
    <t xml:space="preserve">47 / б.м. </t>
  </si>
  <si>
    <t>Чикуров Николай Александрович, 10 класс</t>
  </si>
  <si>
    <t>Загородникова Виктория Сергеевна, 10 класс</t>
  </si>
  <si>
    <t>Вострецова Ксения , 10 класс</t>
  </si>
  <si>
    <t>60</t>
  </si>
  <si>
    <t>Порцева Дарья Сергеевна, 10 класс</t>
  </si>
  <si>
    <t>Тычинина Элина Ивановна, 10 класс</t>
  </si>
  <si>
    <t>Гудкова Алина Витальевна, 10 класс</t>
  </si>
  <si>
    <t>Астафьева Виктория Викторовна, 10 класс</t>
  </si>
  <si>
    <t>Жуланова Анастасия Андреевна , 10 класс</t>
  </si>
  <si>
    <t>Плотникова Татьяна Анатольевна, 10 класс</t>
  </si>
  <si>
    <t>61</t>
  </si>
  <si>
    <t xml:space="preserve">МБОУ "СОШ №7" </t>
  </si>
  <si>
    <t>Сметкин Алексей Андреевич  10А</t>
  </si>
  <si>
    <t>Герасимова Елена Александровна, учитель истории и обществознания</t>
  </si>
  <si>
    <t>dasha.55554.97@mail.ru</t>
  </si>
  <si>
    <t>Афанасьев Дмитрий Александрович  10А</t>
  </si>
  <si>
    <t>Фотина Мария Михайловна   10А</t>
  </si>
  <si>
    <t>Красноперов Евгений Владимирович 10А</t>
  </si>
  <si>
    <t>62</t>
  </si>
  <si>
    <t>МБОУ "Частинская СОШ", с.Частые, Пермский край</t>
  </si>
  <si>
    <t>Басманова Елизавета Александровна, 10 класс</t>
  </si>
  <si>
    <t>Пухарева Наталья Васильевна, учитель истории и обществознания</t>
  </si>
  <si>
    <t>np2306@mail.ru</t>
  </si>
  <si>
    <t>Будилова Алёна Валерьевна, 10 класс</t>
  </si>
  <si>
    <t>Пермякова Жанна Михайловна, 10 класс</t>
  </si>
  <si>
    <t>Джафарова Айтен Азазил кызы, 10 класс</t>
  </si>
  <si>
    <t>63</t>
  </si>
  <si>
    <t xml:space="preserve">МБОУ "Юсьвинская СОШ им. народной артистки РФ А.Г.Котельниковой" </t>
  </si>
  <si>
    <t>Попов Севастьян Евгеньевич, 10 класс</t>
  </si>
  <si>
    <t xml:space="preserve">Мальцева Людмила Александровна, учитель истории и обществознания </t>
  </si>
  <si>
    <t>maltsevala@rambler.ru</t>
  </si>
  <si>
    <t xml:space="preserve">20 / б.м. </t>
  </si>
  <si>
    <t>Боталова Дарья Андреевна, 10 класс</t>
  </si>
  <si>
    <t>Карнаухова Екатерина Игоревна, 10 класс</t>
  </si>
  <si>
    <t>Завадский Александр Дмитриевич, 10 класс</t>
  </si>
  <si>
    <t>Носков Кирилл Антонович, 10 класс</t>
  </si>
  <si>
    <t>Утев Руслан Андреевич, 10 класс</t>
  </si>
  <si>
    <t xml:space="preserve">26 / б.м. </t>
  </si>
  <si>
    <t>83 / 100</t>
  </si>
  <si>
    <t>Рыжков Максим Николаевич</t>
  </si>
  <si>
    <t>МАОУ Школа"Диалог"</t>
  </si>
  <si>
    <t>68 / 100</t>
  </si>
  <si>
    <t>Киселев Дмитрий Евгеньевич</t>
  </si>
  <si>
    <t>МАОУ "Школа"Диалог"</t>
  </si>
  <si>
    <t>35 / 100</t>
  </si>
  <si>
    <t>Филатова Анна</t>
  </si>
  <si>
    <t>МАОУ СОШ 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</si>
</sst>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color theme="1"/>
      <name val="Arial"/>
      <scheme val="minor"/>
    </font>
    <font>
      <u/>
      <sz val="10"/>
      <color theme="10"/>
      <name val="Arial"/>
      <scheme val="minor"/>
    </font>
    <font>
      <sz val="12"/>
      <color theme="1"/>
      <name val="Arial"/>
      <scheme val="minor"/>
    </font>
    <font>
      <b/>
      <sz val="12"/>
      <color theme="1"/>
      <name val="Arial"/>
      <scheme val="minor"/>
    </font>
    <font>
      <sz val="11"/>
      <color theme="1"/>
      <name val="Arial"/>
      <scheme val="minor"/>
    </font>
    <font>
      <b/>
      <sz val="20"/>
      <color indexed="2"/>
      <name val="Arial"/>
      <scheme val="minor"/>
    </font>
    <font>
      <sz val="12"/>
      <name val="Arial"/>
      <scheme val="minor"/>
    </font>
    <font>
      <b/>
      <sz val="14"/>
      <color theme="1"/>
      <name val="Arial"/>
      <scheme val="minor"/>
    </font>
    <font>
      <u/>
      <sz val="10"/>
      <color theme="10"/>
      <name val="Arial"/>
    </font>
    <font>
      <b/>
      <sz val="11"/>
      <color indexed="2"/>
      <name val="Arial"/>
      <scheme val="minor"/>
    </font>
    <font>
      <b/>
      <sz val="22"/>
      <color indexed="2"/>
      <name val="Arial"/>
      <scheme val="minor"/>
    </font>
    <font>
      <b/>
      <sz val="16"/>
      <color theme="1"/>
      <name val="Arial"/>
      <scheme val="minor"/>
    </font>
    <font>
      <sz val="12"/>
      <name val="Liberation Sans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0"/>
        <bgColor theme="0"/>
      </patternFill>
    </fill>
    <fill>
      <patternFill patternType="solid">
        <fgColor theme="8"/>
        <bgColor theme="8"/>
      </patternFill>
    </fill>
    <fill>
      <patternFill patternType="solid">
        <fgColor rgb="FFB5E3E8"/>
        <bgColor rgb="FFB5E3E8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66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0" xfId="0" applyFill="1" applyAlignment="1">
      <alignment horizontal="left" vertical="top" wrapText="1"/>
    </xf>
    <xf numFmtId="0" fontId="3" fillId="4" borderId="0" xfId="0" applyFont="1" applyFill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wrapText="1"/>
    </xf>
    <xf numFmtId="0" fontId="3" fillId="4" borderId="4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 vertical="top"/>
    </xf>
    <xf numFmtId="0" fontId="4" fillId="6" borderId="1" xfId="0" applyFont="1" applyFill="1" applyBorder="1" applyAlignment="1">
      <alignment horizontal="left" vertical="top" wrapText="1"/>
    </xf>
    <xf numFmtId="0" fontId="0" fillId="6" borderId="0" xfId="0" applyFill="1" applyAlignment="1">
      <alignment horizontal="center" vertical="top" wrapText="1"/>
    </xf>
    <xf numFmtId="0" fontId="0" fillId="6" borderId="0" xfId="0" applyFill="1" applyAlignment="1">
      <alignment wrapText="1"/>
    </xf>
    <xf numFmtId="0" fontId="4" fillId="7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wrapText="1"/>
    </xf>
    <xf numFmtId="0" fontId="0" fillId="0" borderId="1" xfId="0" applyBorder="1" applyAlignment="1">
      <alignment horizontal="left" vertical="top" wrapText="1"/>
    </xf>
    <xf numFmtId="0" fontId="10" fillId="0" borderId="0" xfId="0" applyFont="1"/>
    <xf numFmtId="0" fontId="11" fillId="4" borderId="4" xfId="0" applyFont="1" applyFill="1" applyBorder="1" applyAlignment="1">
      <alignment horizontal="center" vertical="top"/>
    </xf>
    <xf numFmtId="0" fontId="12" fillId="0" borderId="0" xfId="0" applyFont="1" applyAlignment="1">
      <alignment horizontal="left" vertical="top" wrapText="1"/>
    </xf>
    <xf numFmtId="0" fontId="1" fillId="0" borderId="0" xfId="1" applyFont="1" applyAlignment="1">
      <alignment wrapText="1"/>
    </xf>
    <xf numFmtId="0" fontId="0" fillId="8" borderId="0" xfId="0" applyFill="1" applyAlignment="1">
      <alignment horizontal="center" vertical="top" wrapText="1"/>
    </xf>
    <xf numFmtId="0" fontId="0" fillId="4" borderId="4" xfId="0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13" fillId="9" borderId="1" xfId="0" applyFont="1" applyFill="1" applyBorder="1" applyAlignment="1">
      <alignment horizontal="center" wrapText="1"/>
    </xf>
    <xf numFmtId="0" fontId="13" fillId="9" borderId="8" xfId="0" applyFont="1" applyFill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asima.shtaida@yandex.ru" TargetMode="External"/><Relationship Id="rId1" Type="http://schemas.openxmlformats.org/officeDocument/2006/relationships/hyperlink" Target="mailto:batueva@b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35"/>
  <sheetViews>
    <sheetView tabSelected="1" workbookViewId="0">
      <pane ySplit="1" topLeftCell="A2" activePane="bottomLeft" state="frozen"/>
      <selection activeCell="E6" sqref="E6"/>
      <selection pane="bottomLeft"/>
    </sheetView>
  </sheetViews>
  <sheetFormatPr defaultColWidth="12.5703125" defaultRowHeight="15.75"/>
  <cols>
    <col min="1" max="1" width="11.140625" style="2" customWidth="1"/>
    <col min="2" max="2" width="19.42578125" style="3" customWidth="1"/>
    <col min="3" max="3" width="25.140625" style="3" customWidth="1"/>
    <col min="4" max="4" width="19.140625" style="4" customWidth="1"/>
    <col min="5" max="5" width="10" style="5" hidden="1" customWidth="1"/>
    <col min="6" max="6" width="18.85546875" style="6" customWidth="1"/>
    <col min="7" max="7" width="17.85546875" style="7" customWidth="1"/>
    <col min="8" max="8" width="18.28515625" style="8" customWidth="1"/>
    <col min="9" max="11" width="18.85546875" style="1" customWidth="1"/>
    <col min="12" max="16384" width="12.5703125" style="1"/>
  </cols>
  <sheetData>
    <row r="1" spans="1:10" ht="68.25" customHeight="1">
      <c r="A1" s="9" t="s">
        <v>0</v>
      </c>
      <c r="B1" s="10" t="s">
        <v>1</v>
      </c>
      <c r="C1" s="10" t="s">
        <v>2</v>
      </c>
      <c r="D1" s="11" t="s">
        <v>3</v>
      </c>
      <c r="E1" s="12" t="s">
        <v>4</v>
      </c>
      <c r="F1" s="13" t="s">
        <v>5</v>
      </c>
      <c r="G1" s="14" t="s">
        <v>6</v>
      </c>
      <c r="H1" s="15" t="s">
        <v>7</v>
      </c>
      <c r="I1" s="16" t="s">
        <v>8</v>
      </c>
    </row>
    <row r="2" spans="1:10" ht="42" customHeight="1">
      <c r="A2" s="56">
        <v>1</v>
      </c>
      <c r="B2" s="57" t="s">
        <v>9</v>
      </c>
      <c r="C2" s="18" t="s">
        <v>10</v>
      </c>
      <c r="D2" s="19" t="s">
        <v>11</v>
      </c>
      <c r="E2" s="20" t="s">
        <v>12</v>
      </c>
      <c r="F2" s="21" t="s">
        <v>13</v>
      </c>
      <c r="G2" s="22" t="s">
        <v>14</v>
      </c>
      <c r="H2" s="23" t="s">
        <v>15</v>
      </c>
      <c r="I2" s="24">
        <v>136</v>
      </c>
      <c r="J2" s="24" t="s">
        <v>16</v>
      </c>
    </row>
    <row r="3" spans="1:10" ht="32.25" customHeight="1">
      <c r="A3" s="56"/>
      <c r="B3" s="57"/>
      <c r="C3" s="25" t="s">
        <v>17</v>
      </c>
      <c r="E3" s="20"/>
      <c r="F3" s="21" t="s">
        <v>13</v>
      </c>
      <c r="G3" s="22" t="s">
        <v>14</v>
      </c>
      <c r="H3" s="26">
        <v>36</v>
      </c>
    </row>
    <row r="4" spans="1:10" ht="28.5">
      <c r="A4" s="56"/>
      <c r="B4" s="57"/>
      <c r="C4" s="25" t="s">
        <v>18</v>
      </c>
      <c r="E4" s="20"/>
      <c r="F4" s="21" t="s">
        <v>19</v>
      </c>
      <c r="G4" s="22" t="s">
        <v>14</v>
      </c>
      <c r="H4" s="26" t="s">
        <v>20</v>
      </c>
    </row>
    <row r="5" spans="1:10" ht="42.75">
      <c r="A5" s="56"/>
      <c r="B5" s="57"/>
      <c r="C5" s="25" t="s">
        <v>21</v>
      </c>
      <c r="E5" s="20"/>
      <c r="F5" s="27">
        <v>0</v>
      </c>
      <c r="G5" s="22" t="s">
        <v>14</v>
      </c>
      <c r="H5" s="26" t="s">
        <v>22</v>
      </c>
    </row>
    <row r="6" spans="1:10" ht="28.5">
      <c r="A6" s="56"/>
      <c r="B6" s="57"/>
      <c r="C6" s="25" t="s">
        <v>23</v>
      </c>
      <c r="E6" s="20"/>
      <c r="F6" s="27" t="s">
        <v>24</v>
      </c>
      <c r="G6" s="22" t="s">
        <v>14</v>
      </c>
      <c r="H6" s="26" t="s">
        <v>25</v>
      </c>
    </row>
    <row r="7" spans="1:10" ht="28.5">
      <c r="A7" s="56"/>
      <c r="B7" s="57"/>
      <c r="C7" s="25" t="s">
        <v>26</v>
      </c>
      <c r="E7" s="20"/>
      <c r="F7" s="27" t="s">
        <v>27</v>
      </c>
      <c r="G7" s="22" t="s">
        <v>14</v>
      </c>
      <c r="H7" s="26">
        <v>37</v>
      </c>
    </row>
    <row r="8" spans="1:10" ht="42.75">
      <c r="A8" s="56"/>
      <c r="B8" s="58"/>
      <c r="C8" s="25" t="s">
        <v>28</v>
      </c>
      <c r="E8" s="20"/>
      <c r="F8" s="21" t="s">
        <v>29</v>
      </c>
      <c r="G8" s="22" t="s">
        <v>14</v>
      </c>
      <c r="H8" s="26">
        <v>36</v>
      </c>
    </row>
    <row r="9" spans="1:10" ht="39" customHeight="1">
      <c r="A9" s="56" t="s">
        <v>30</v>
      </c>
      <c r="B9" s="59" t="s">
        <v>31</v>
      </c>
      <c r="C9" s="25" t="s">
        <v>32</v>
      </c>
      <c r="D9" s="4" t="s">
        <v>33</v>
      </c>
      <c r="E9" s="20" t="s">
        <v>34</v>
      </c>
      <c r="F9" s="27" t="s">
        <v>35</v>
      </c>
      <c r="G9" s="28">
        <v>12</v>
      </c>
      <c r="H9" s="29" t="s">
        <v>25</v>
      </c>
      <c r="I9" s="1">
        <f>69+12+37</f>
        <v>118</v>
      </c>
    </row>
    <row r="10" spans="1:10" ht="28.5">
      <c r="A10" s="56"/>
      <c r="B10" s="57"/>
      <c r="C10" s="25" t="s">
        <v>36</v>
      </c>
      <c r="E10" s="20"/>
      <c r="F10" s="27" t="s">
        <v>37</v>
      </c>
      <c r="G10" s="28"/>
      <c r="H10" s="29"/>
    </row>
    <row r="11" spans="1:10" ht="28.5">
      <c r="A11" s="56"/>
      <c r="B11" s="57"/>
      <c r="C11" s="25" t="s">
        <v>38</v>
      </c>
      <c r="E11" s="20"/>
      <c r="F11" s="27" t="s">
        <v>39</v>
      </c>
      <c r="G11" s="28"/>
      <c r="H11" s="23" t="s">
        <v>15</v>
      </c>
    </row>
    <row r="12" spans="1:10" ht="28.5">
      <c r="A12" s="56"/>
      <c r="B12" s="57"/>
      <c r="C12" s="25" t="s">
        <v>40</v>
      </c>
      <c r="E12" s="20"/>
      <c r="F12" s="27" t="s">
        <v>41</v>
      </c>
      <c r="G12" s="28"/>
      <c r="H12" s="29"/>
    </row>
    <row r="13" spans="1:10" ht="28.5">
      <c r="A13" s="56"/>
      <c r="B13" s="57"/>
      <c r="C13" s="25" t="s">
        <v>42</v>
      </c>
      <c r="E13" s="20"/>
      <c r="F13" s="27" t="s">
        <v>43</v>
      </c>
      <c r="G13" s="28"/>
      <c r="H13" s="29" t="s">
        <v>44</v>
      </c>
    </row>
    <row r="14" spans="1:10" ht="28.5">
      <c r="A14" s="56"/>
      <c r="B14" s="58"/>
      <c r="C14" s="25" t="s">
        <v>45</v>
      </c>
      <c r="E14" s="20"/>
      <c r="F14" s="27" t="s">
        <v>46</v>
      </c>
      <c r="G14" s="28"/>
      <c r="H14" s="29">
        <v>34</v>
      </c>
    </row>
    <row r="15" spans="1:10" ht="82.5" customHeight="1">
      <c r="A15" s="60" t="s">
        <v>47</v>
      </c>
      <c r="B15" s="59" t="s">
        <v>48</v>
      </c>
      <c r="C15" s="25" t="s">
        <v>49</v>
      </c>
      <c r="D15" s="4" t="s">
        <v>50</v>
      </c>
      <c r="E15" s="20" t="s">
        <v>51</v>
      </c>
      <c r="F15" s="27" t="s">
        <v>52</v>
      </c>
      <c r="G15" s="28" t="s">
        <v>53</v>
      </c>
      <c r="H15" s="29" t="s">
        <v>22</v>
      </c>
      <c r="I15" s="1">
        <f>71+21</f>
        <v>92</v>
      </c>
    </row>
    <row r="16" spans="1:10" ht="42.75">
      <c r="A16" s="61"/>
      <c r="B16" s="57"/>
      <c r="C16" s="25" t="s">
        <v>54</v>
      </c>
      <c r="E16" s="20"/>
      <c r="F16" s="27" t="s">
        <v>27</v>
      </c>
      <c r="G16" s="28"/>
      <c r="H16" s="29" t="s">
        <v>22</v>
      </c>
    </row>
    <row r="17" spans="1:9" ht="28.5">
      <c r="A17" s="61"/>
      <c r="B17" s="57"/>
      <c r="C17" s="25" t="s">
        <v>55</v>
      </c>
      <c r="E17" s="20"/>
      <c r="F17" s="27" t="s">
        <v>37</v>
      </c>
      <c r="G17" s="28"/>
      <c r="H17" s="29" t="s">
        <v>22</v>
      </c>
    </row>
    <row r="18" spans="1:9" ht="28.5">
      <c r="A18" s="62"/>
      <c r="B18" s="58"/>
      <c r="C18" s="25" t="s">
        <v>56</v>
      </c>
      <c r="E18" s="20"/>
      <c r="F18" s="27" t="s">
        <v>37</v>
      </c>
      <c r="G18" s="28"/>
      <c r="H18" s="29" t="s">
        <v>22</v>
      </c>
    </row>
    <row r="19" spans="1:9" ht="63.75" customHeight="1">
      <c r="A19" s="56" t="s">
        <v>57</v>
      </c>
      <c r="B19" s="63" t="s">
        <v>58</v>
      </c>
      <c r="C19" s="25" t="s">
        <v>59</v>
      </c>
      <c r="D19" s="4" t="s">
        <v>60</v>
      </c>
      <c r="E19" s="20" t="s">
        <v>61</v>
      </c>
      <c r="F19" s="27" t="s">
        <v>62</v>
      </c>
      <c r="G19" s="28" t="s">
        <v>53</v>
      </c>
      <c r="H19" s="23" t="s">
        <v>15</v>
      </c>
      <c r="I19" s="1">
        <f>60+21+38</f>
        <v>119</v>
      </c>
    </row>
    <row r="20" spans="1:9" ht="28.5">
      <c r="A20" s="56"/>
      <c r="B20" s="63"/>
      <c r="C20" s="25" t="s">
        <v>63</v>
      </c>
      <c r="E20" s="20"/>
      <c r="F20" s="27" t="s">
        <v>64</v>
      </c>
      <c r="G20" s="28"/>
      <c r="H20" s="29"/>
    </row>
    <row r="21" spans="1:9">
      <c r="A21" s="56"/>
      <c r="B21" s="63"/>
      <c r="C21" s="25" t="s">
        <v>65</v>
      </c>
      <c r="E21" s="20"/>
      <c r="F21" s="21" t="s">
        <v>66</v>
      </c>
      <c r="G21" s="28"/>
      <c r="H21" s="23" t="s">
        <v>44</v>
      </c>
    </row>
    <row r="22" spans="1:9" ht="28.5">
      <c r="A22" s="56"/>
      <c r="B22" s="63"/>
      <c r="C22" s="25" t="s">
        <v>67</v>
      </c>
      <c r="E22" s="20"/>
      <c r="F22" s="27" t="s">
        <v>68</v>
      </c>
      <c r="G22" s="28"/>
      <c r="H22" s="29"/>
    </row>
    <row r="23" spans="1:9" ht="28.5">
      <c r="A23" s="56"/>
      <c r="B23" s="63"/>
      <c r="C23" s="25" t="s">
        <v>69</v>
      </c>
      <c r="E23" s="20"/>
      <c r="F23" s="27" t="s">
        <v>70</v>
      </c>
      <c r="G23" s="28"/>
      <c r="H23" s="29" t="s">
        <v>25</v>
      </c>
    </row>
    <row r="24" spans="1:9" ht="28.5">
      <c r="A24" s="56"/>
      <c r="B24" s="63"/>
      <c r="C24" s="25" t="s">
        <v>71</v>
      </c>
      <c r="E24" s="20"/>
      <c r="F24" s="27" t="s">
        <v>72</v>
      </c>
      <c r="G24" s="28"/>
      <c r="H24" s="23" t="s">
        <v>15</v>
      </c>
    </row>
    <row r="25" spans="1:9" ht="66" customHeight="1">
      <c r="A25" s="56" t="s">
        <v>73</v>
      </c>
      <c r="B25" s="63" t="s">
        <v>74</v>
      </c>
      <c r="C25" s="25" t="s">
        <v>75</v>
      </c>
      <c r="D25" s="4" t="s">
        <v>76</v>
      </c>
      <c r="E25" s="20" t="s">
        <v>77</v>
      </c>
      <c r="F25" s="27">
        <v>0</v>
      </c>
      <c r="G25" s="28"/>
      <c r="H25" s="29" t="s">
        <v>22</v>
      </c>
      <c r="I25" s="1">
        <v>0</v>
      </c>
    </row>
    <row r="26" spans="1:9" ht="28.5">
      <c r="A26" s="56"/>
      <c r="B26" s="63"/>
      <c r="C26" s="25" t="s">
        <v>78</v>
      </c>
      <c r="E26" s="20"/>
      <c r="F26" s="27">
        <v>0</v>
      </c>
      <c r="G26" s="28"/>
      <c r="H26" s="29" t="s">
        <v>22</v>
      </c>
    </row>
    <row r="27" spans="1:9" ht="28.5">
      <c r="A27" s="56"/>
      <c r="B27" s="63"/>
      <c r="C27" s="25" t="s">
        <v>79</v>
      </c>
      <c r="E27" s="20"/>
      <c r="F27" s="27">
        <v>0</v>
      </c>
      <c r="G27" s="28"/>
      <c r="H27" s="29" t="s">
        <v>22</v>
      </c>
    </row>
    <row r="28" spans="1:9" ht="28.5">
      <c r="A28" s="56"/>
      <c r="B28" s="63"/>
      <c r="C28" s="25" t="s">
        <v>80</v>
      </c>
      <c r="E28" s="20"/>
      <c r="F28" s="27">
        <v>0</v>
      </c>
      <c r="G28" s="28"/>
      <c r="H28" s="29" t="s">
        <v>22</v>
      </c>
    </row>
    <row r="29" spans="1:9" ht="28.5">
      <c r="A29" s="56"/>
      <c r="B29" s="63"/>
      <c r="C29" s="25" t="s">
        <v>81</v>
      </c>
      <c r="E29" s="20"/>
      <c r="F29" s="27">
        <v>0</v>
      </c>
      <c r="G29" s="28"/>
      <c r="H29" s="29" t="s">
        <v>22</v>
      </c>
    </row>
    <row r="30" spans="1:9" ht="28.5">
      <c r="A30" s="56"/>
      <c r="B30" s="63"/>
      <c r="C30" s="25" t="s">
        <v>82</v>
      </c>
      <c r="E30" s="20"/>
      <c r="F30" s="27">
        <v>0</v>
      </c>
      <c r="G30" s="28"/>
      <c r="H30" s="29" t="s">
        <v>22</v>
      </c>
    </row>
    <row r="31" spans="1:9" ht="33.75" customHeight="1">
      <c r="A31" s="56" t="s">
        <v>83</v>
      </c>
      <c r="B31" s="63" t="s">
        <v>84</v>
      </c>
      <c r="C31" s="25" t="s">
        <v>85</v>
      </c>
      <c r="D31" s="4" t="s">
        <v>86</v>
      </c>
      <c r="E31" s="20" t="s">
        <v>87</v>
      </c>
      <c r="F31" s="27" t="s">
        <v>88</v>
      </c>
      <c r="G31" s="28">
        <v>19</v>
      </c>
      <c r="H31" s="29" t="s">
        <v>89</v>
      </c>
      <c r="I31" s="1">
        <f>71+19+39</f>
        <v>129</v>
      </c>
    </row>
    <row r="32" spans="1:9" ht="25.5" customHeight="1">
      <c r="A32" s="56"/>
      <c r="B32" s="63"/>
      <c r="C32" s="25" t="s">
        <v>90</v>
      </c>
      <c r="E32" s="20"/>
      <c r="F32" s="27" t="s">
        <v>91</v>
      </c>
      <c r="G32" s="28"/>
      <c r="H32" s="23" t="s">
        <v>89</v>
      </c>
    </row>
    <row r="33" spans="1:9" ht="27" customHeight="1">
      <c r="A33" s="56"/>
      <c r="B33" s="63"/>
      <c r="C33" s="25" t="s">
        <v>92</v>
      </c>
      <c r="E33" s="20"/>
      <c r="F33" s="27" t="s">
        <v>93</v>
      </c>
      <c r="G33" s="28"/>
      <c r="H33" s="23" t="s">
        <v>15</v>
      </c>
    </row>
    <row r="34" spans="1:9" ht="38.25" customHeight="1">
      <c r="A34" s="56"/>
      <c r="B34" s="63"/>
      <c r="C34" s="25" t="s">
        <v>94</v>
      </c>
      <c r="E34" s="20"/>
      <c r="F34" s="21" t="s">
        <v>95</v>
      </c>
      <c r="G34" s="28"/>
      <c r="H34" s="23" t="s">
        <v>15</v>
      </c>
    </row>
    <row r="35" spans="1:9" ht="29.45" customHeight="1">
      <c r="A35" s="56"/>
      <c r="B35" s="63"/>
      <c r="C35" s="25" t="s">
        <v>96</v>
      </c>
      <c r="E35" s="20"/>
      <c r="F35" s="27" t="s">
        <v>97</v>
      </c>
      <c r="G35" s="28"/>
      <c r="H35" s="23" t="s">
        <v>89</v>
      </c>
    </row>
    <row r="36" spans="1:9" ht="39.75" customHeight="1">
      <c r="A36" s="56" t="s">
        <v>98</v>
      </c>
      <c r="B36" s="63" t="s">
        <v>99</v>
      </c>
      <c r="C36" s="25" t="s">
        <v>100</v>
      </c>
      <c r="D36" s="4" t="s">
        <v>101</v>
      </c>
      <c r="E36" s="20" t="s">
        <v>102</v>
      </c>
      <c r="F36" s="30" t="s">
        <v>88</v>
      </c>
      <c r="G36" s="28" t="s">
        <v>14</v>
      </c>
      <c r="H36" s="29" t="s">
        <v>103</v>
      </c>
      <c r="I36" s="1">
        <f>67+20+38</f>
        <v>125</v>
      </c>
    </row>
    <row r="37" spans="1:9" ht="28.5">
      <c r="A37" s="56"/>
      <c r="B37" s="63"/>
      <c r="C37" s="25" t="s">
        <v>104</v>
      </c>
      <c r="E37" s="20"/>
      <c r="F37" s="27" t="s">
        <v>105</v>
      </c>
      <c r="G37" s="28"/>
      <c r="H37" s="23" t="s">
        <v>44</v>
      </c>
    </row>
    <row r="38" spans="1:9" ht="28.5">
      <c r="A38" s="56"/>
      <c r="B38" s="63"/>
      <c r="C38" s="25" t="s">
        <v>106</v>
      </c>
      <c r="E38" s="20"/>
      <c r="F38" s="27" t="s">
        <v>107</v>
      </c>
      <c r="G38" s="28"/>
      <c r="H38" s="29"/>
    </row>
    <row r="39" spans="1:9" ht="28.5">
      <c r="A39" s="56"/>
      <c r="B39" s="63"/>
      <c r="C39" s="25" t="s">
        <v>108</v>
      </c>
      <c r="E39" s="20"/>
      <c r="F39" s="27" t="s">
        <v>105</v>
      </c>
      <c r="G39" s="28"/>
      <c r="H39" s="29" t="s">
        <v>25</v>
      </c>
    </row>
    <row r="40" spans="1:9" ht="28.5">
      <c r="A40" s="56"/>
      <c r="B40" s="63"/>
      <c r="C40" s="25" t="s">
        <v>109</v>
      </c>
      <c r="E40" s="20"/>
      <c r="F40" s="27" t="s">
        <v>110</v>
      </c>
      <c r="G40" s="28"/>
      <c r="H40" s="29"/>
    </row>
    <row r="41" spans="1:9" ht="28.5">
      <c r="A41" s="56"/>
      <c r="B41" s="63"/>
      <c r="C41" s="25" t="s">
        <v>111</v>
      </c>
      <c r="E41" s="20"/>
      <c r="F41" s="27" t="s">
        <v>112</v>
      </c>
      <c r="G41" s="28"/>
      <c r="H41" s="23" t="s">
        <v>44</v>
      </c>
    </row>
    <row r="42" spans="1:9" ht="0.75" customHeight="1">
      <c r="A42" s="56" t="s">
        <v>113</v>
      </c>
      <c r="B42" s="64" t="s">
        <v>99</v>
      </c>
      <c r="C42" s="31" t="s">
        <v>114</v>
      </c>
      <c r="D42" s="32" t="s">
        <v>101</v>
      </c>
      <c r="E42" s="33" t="s">
        <v>102</v>
      </c>
      <c r="F42" s="27"/>
      <c r="G42" s="28"/>
      <c r="H42" s="29"/>
    </row>
    <row r="43" spans="1:9" ht="0.75" customHeight="1">
      <c r="A43" s="56"/>
      <c r="B43" s="64"/>
      <c r="C43" s="31" t="s">
        <v>115</v>
      </c>
      <c r="D43" s="32"/>
      <c r="E43" s="33"/>
      <c r="F43" s="27"/>
      <c r="G43" s="28"/>
      <c r="H43" s="29"/>
    </row>
    <row r="44" spans="1:9" ht="4.5" customHeight="1">
      <c r="A44" s="17"/>
      <c r="B44" s="31"/>
      <c r="C44" s="31" t="s">
        <v>116</v>
      </c>
      <c r="D44" s="32"/>
      <c r="E44" s="33"/>
      <c r="F44" s="27"/>
      <c r="G44" s="28"/>
      <c r="H44" s="29"/>
    </row>
    <row r="45" spans="1:9" ht="42.75" customHeight="1">
      <c r="A45" s="56" t="s">
        <v>117</v>
      </c>
      <c r="B45" s="63" t="s">
        <v>118</v>
      </c>
      <c r="C45" s="34" t="s">
        <v>119</v>
      </c>
      <c r="D45" s="4" t="s">
        <v>120</v>
      </c>
      <c r="E45" s="20" t="s">
        <v>121</v>
      </c>
      <c r="F45" s="21" t="s">
        <v>122</v>
      </c>
      <c r="G45" s="28">
        <v>19</v>
      </c>
      <c r="H45" s="23" t="s">
        <v>15</v>
      </c>
      <c r="I45" s="1">
        <f>65+19+39</f>
        <v>123</v>
      </c>
    </row>
    <row r="46" spans="1:9" ht="28.5">
      <c r="A46" s="56"/>
      <c r="B46" s="63"/>
      <c r="C46" s="25" t="s">
        <v>123</v>
      </c>
      <c r="E46" s="20"/>
      <c r="F46" s="27" t="s">
        <v>124</v>
      </c>
      <c r="G46" s="28"/>
      <c r="H46" s="23" t="s">
        <v>15</v>
      </c>
    </row>
    <row r="47" spans="1:9" ht="28.5">
      <c r="A47" s="56"/>
      <c r="B47" s="63"/>
      <c r="C47" s="25" t="s">
        <v>125</v>
      </c>
      <c r="E47" s="20"/>
      <c r="F47" s="21" t="s">
        <v>126</v>
      </c>
      <c r="G47" s="28"/>
      <c r="H47" s="29"/>
    </row>
    <row r="48" spans="1:9" ht="28.5">
      <c r="A48" s="56"/>
      <c r="B48" s="63"/>
      <c r="C48" s="25" t="s">
        <v>127</v>
      </c>
      <c r="E48" s="20"/>
      <c r="F48" s="27" t="s">
        <v>128</v>
      </c>
      <c r="G48" s="28"/>
      <c r="H48" s="29"/>
    </row>
    <row r="49" spans="1:9" ht="42.75">
      <c r="A49" s="56"/>
      <c r="B49" s="63"/>
      <c r="C49" s="25" t="s">
        <v>129</v>
      </c>
      <c r="E49" s="20"/>
      <c r="F49" s="27" t="s">
        <v>24</v>
      </c>
      <c r="G49" s="28"/>
      <c r="H49" s="29"/>
    </row>
    <row r="50" spans="1:9" ht="28.5">
      <c r="A50" s="56"/>
      <c r="B50" s="63"/>
      <c r="C50" s="25" t="s">
        <v>130</v>
      </c>
      <c r="E50" s="20"/>
      <c r="F50" s="27" t="s">
        <v>91</v>
      </c>
      <c r="G50" s="28"/>
      <c r="H50" s="23" t="s">
        <v>89</v>
      </c>
    </row>
    <row r="51" spans="1:9" ht="43.5" customHeight="1">
      <c r="A51" s="56" t="s">
        <v>131</v>
      </c>
      <c r="B51" s="63" t="s">
        <v>132</v>
      </c>
      <c r="C51" s="25" t="s">
        <v>133</v>
      </c>
      <c r="D51" s="4" t="s">
        <v>134</v>
      </c>
      <c r="E51" s="20" t="s">
        <v>135</v>
      </c>
      <c r="F51" s="27">
        <v>0</v>
      </c>
      <c r="G51" s="28"/>
      <c r="H51" s="29" t="s">
        <v>22</v>
      </c>
      <c r="I51" s="1">
        <v>0</v>
      </c>
    </row>
    <row r="52" spans="1:9" ht="28.5">
      <c r="A52" s="56"/>
      <c r="B52" s="63"/>
      <c r="C52" s="25" t="s">
        <v>136</v>
      </c>
      <c r="E52" s="20"/>
      <c r="F52" s="27">
        <v>0</v>
      </c>
      <c r="G52" s="28"/>
      <c r="H52" s="29" t="s">
        <v>22</v>
      </c>
    </row>
    <row r="53" spans="1:9" ht="28.5">
      <c r="A53" s="56"/>
      <c r="B53" s="63"/>
      <c r="C53" s="25" t="s">
        <v>137</v>
      </c>
      <c r="E53" s="20"/>
      <c r="F53" s="27">
        <v>0</v>
      </c>
      <c r="G53" s="28"/>
      <c r="H53" s="29" t="s">
        <v>22</v>
      </c>
    </row>
    <row r="54" spans="1:9" ht="28.5">
      <c r="A54" s="56"/>
      <c r="B54" s="63"/>
      <c r="C54" s="25" t="s">
        <v>138</v>
      </c>
      <c r="E54" s="20"/>
      <c r="F54" s="27">
        <v>0</v>
      </c>
      <c r="G54" s="28"/>
      <c r="H54" s="29" t="s">
        <v>22</v>
      </c>
    </row>
    <row r="55" spans="1:9" ht="28.5">
      <c r="A55" s="56"/>
      <c r="B55" s="63"/>
      <c r="C55" s="25" t="s">
        <v>139</v>
      </c>
      <c r="E55" s="20"/>
      <c r="F55" s="27">
        <v>0</v>
      </c>
      <c r="G55" s="28"/>
      <c r="H55" s="29" t="s">
        <v>22</v>
      </c>
    </row>
    <row r="56" spans="1:9" ht="28.5">
      <c r="A56" s="56"/>
      <c r="B56" s="63"/>
      <c r="C56" s="25" t="s">
        <v>140</v>
      </c>
      <c r="E56" s="20"/>
      <c r="F56" s="27">
        <v>0</v>
      </c>
      <c r="G56" s="28"/>
      <c r="H56" s="29" t="s">
        <v>22</v>
      </c>
    </row>
    <row r="57" spans="1:9" ht="61.5" customHeight="1">
      <c r="A57" s="60" t="s">
        <v>141</v>
      </c>
      <c r="B57" s="59" t="s">
        <v>132</v>
      </c>
      <c r="C57" s="25" t="s">
        <v>142</v>
      </c>
      <c r="D57" s="4" t="s">
        <v>143</v>
      </c>
      <c r="E57" s="20" t="s">
        <v>135</v>
      </c>
      <c r="F57" s="27">
        <v>0</v>
      </c>
      <c r="G57" s="28"/>
      <c r="H57" s="29" t="s">
        <v>22</v>
      </c>
      <c r="I57" s="1">
        <v>0</v>
      </c>
    </row>
    <row r="58" spans="1:9" ht="28.5">
      <c r="A58" s="61"/>
      <c r="B58" s="57"/>
      <c r="C58" s="25" t="s">
        <v>144</v>
      </c>
      <c r="E58" s="20"/>
      <c r="F58" s="27">
        <v>0</v>
      </c>
      <c r="G58" s="28"/>
      <c r="H58" s="29" t="s">
        <v>22</v>
      </c>
    </row>
    <row r="59" spans="1:9" ht="28.5">
      <c r="A59" s="61"/>
      <c r="B59" s="57"/>
      <c r="C59" s="25" t="s">
        <v>145</v>
      </c>
      <c r="E59" s="20"/>
      <c r="F59" s="27">
        <v>0</v>
      </c>
      <c r="G59" s="28"/>
      <c r="H59" s="29" t="s">
        <v>22</v>
      </c>
    </row>
    <row r="60" spans="1:9" ht="28.5">
      <c r="A60" s="61"/>
      <c r="B60" s="57"/>
      <c r="C60" s="25" t="s">
        <v>146</v>
      </c>
      <c r="E60" s="20"/>
      <c r="F60" s="27">
        <v>0</v>
      </c>
      <c r="G60" s="28"/>
      <c r="H60" s="29" t="s">
        <v>22</v>
      </c>
    </row>
    <row r="61" spans="1:9" ht="28.5">
      <c r="A61" s="62"/>
      <c r="B61" s="58"/>
      <c r="C61" s="25" t="s">
        <v>147</v>
      </c>
      <c r="E61" s="20"/>
      <c r="F61" s="27">
        <v>0</v>
      </c>
      <c r="G61" s="28"/>
      <c r="H61" s="29" t="s">
        <v>22</v>
      </c>
    </row>
    <row r="62" spans="1:9" ht="36.75" customHeight="1">
      <c r="A62" s="56" t="s">
        <v>148</v>
      </c>
      <c r="B62" s="63" t="s">
        <v>132</v>
      </c>
      <c r="C62" s="25" t="s">
        <v>149</v>
      </c>
      <c r="D62" s="4" t="s">
        <v>150</v>
      </c>
      <c r="E62" s="20" t="s">
        <v>135</v>
      </c>
      <c r="F62" s="27">
        <v>0</v>
      </c>
      <c r="G62" s="28"/>
      <c r="H62" s="29" t="s">
        <v>22</v>
      </c>
      <c r="I62" s="1">
        <v>0</v>
      </c>
    </row>
    <row r="63" spans="1:9" ht="36.75" customHeight="1">
      <c r="A63" s="56"/>
      <c r="B63" s="63"/>
      <c r="C63" s="25" t="s">
        <v>151</v>
      </c>
      <c r="E63" s="20"/>
      <c r="F63" s="27">
        <v>0</v>
      </c>
      <c r="G63" s="28"/>
      <c r="H63" s="29" t="s">
        <v>22</v>
      </c>
    </row>
    <row r="64" spans="1:9" ht="36.75" customHeight="1">
      <c r="A64" s="56"/>
      <c r="B64" s="63"/>
      <c r="C64" s="25" t="s">
        <v>152</v>
      </c>
      <c r="E64" s="20"/>
      <c r="F64" s="27">
        <v>0</v>
      </c>
      <c r="G64" s="28"/>
      <c r="H64" s="29" t="s">
        <v>22</v>
      </c>
    </row>
    <row r="65" spans="1:9" ht="36.75" customHeight="1">
      <c r="A65" s="56"/>
      <c r="B65" s="63"/>
      <c r="C65" s="25" t="s">
        <v>153</v>
      </c>
      <c r="E65" s="20"/>
      <c r="F65" s="27">
        <v>0</v>
      </c>
      <c r="G65" s="28"/>
      <c r="H65" s="29" t="s">
        <v>22</v>
      </c>
    </row>
    <row r="66" spans="1:9" ht="36.75" customHeight="1">
      <c r="A66" s="56"/>
      <c r="B66" s="63"/>
      <c r="C66" s="25" t="s">
        <v>154</v>
      </c>
      <c r="E66" s="20"/>
      <c r="F66" s="27">
        <v>0</v>
      </c>
      <c r="G66" s="28"/>
      <c r="H66" s="29" t="s">
        <v>22</v>
      </c>
    </row>
    <row r="67" spans="1:9" ht="36.75" customHeight="1">
      <c r="A67" s="56"/>
      <c r="B67" s="63"/>
      <c r="C67" s="25" t="s">
        <v>155</v>
      </c>
      <c r="E67" s="20"/>
      <c r="F67" s="27">
        <v>0</v>
      </c>
      <c r="G67" s="28"/>
      <c r="H67" s="29" t="s">
        <v>22</v>
      </c>
    </row>
    <row r="68" spans="1:9" ht="39" customHeight="1">
      <c r="A68" s="56" t="s">
        <v>156</v>
      </c>
      <c r="B68" s="63" t="s">
        <v>157</v>
      </c>
      <c r="C68" s="25" t="s">
        <v>158</v>
      </c>
      <c r="D68" s="4" t="s">
        <v>143</v>
      </c>
      <c r="E68" s="20" t="s">
        <v>135</v>
      </c>
      <c r="F68" s="27">
        <v>0</v>
      </c>
      <c r="G68" s="28"/>
      <c r="H68" s="29" t="s">
        <v>22</v>
      </c>
      <c r="I68" s="1">
        <v>0</v>
      </c>
    </row>
    <row r="69" spans="1:9" ht="39" customHeight="1">
      <c r="A69" s="56"/>
      <c r="B69" s="63"/>
      <c r="C69" s="25" t="s">
        <v>159</v>
      </c>
      <c r="E69" s="20"/>
      <c r="F69" s="27">
        <v>0</v>
      </c>
      <c r="G69" s="28"/>
      <c r="H69" s="29" t="s">
        <v>22</v>
      </c>
    </row>
    <row r="70" spans="1:9" ht="39" customHeight="1">
      <c r="A70" s="56"/>
      <c r="B70" s="63"/>
      <c r="C70" s="25" t="s">
        <v>160</v>
      </c>
      <c r="E70" s="20"/>
      <c r="F70" s="27">
        <v>0</v>
      </c>
      <c r="G70" s="28"/>
      <c r="H70" s="29" t="s">
        <v>22</v>
      </c>
    </row>
    <row r="71" spans="1:9" ht="39" customHeight="1">
      <c r="A71" s="56"/>
      <c r="B71" s="63"/>
      <c r="C71" s="25" t="s">
        <v>161</v>
      </c>
      <c r="E71" s="20"/>
      <c r="F71" s="27">
        <v>0</v>
      </c>
      <c r="G71" s="28"/>
      <c r="H71" s="29" t="s">
        <v>22</v>
      </c>
    </row>
    <row r="72" spans="1:9" ht="39" customHeight="1">
      <c r="A72" s="56"/>
      <c r="B72" s="63"/>
      <c r="C72" s="25" t="s">
        <v>162</v>
      </c>
      <c r="E72" s="20"/>
      <c r="F72" s="27">
        <v>0</v>
      </c>
      <c r="G72" s="28"/>
      <c r="H72" s="29" t="s">
        <v>22</v>
      </c>
    </row>
    <row r="73" spans="1:9" ht="30.75" customHeight="1">
      <c r="A73" s="56" t="s">
        <v>163</v>
      </c>
      <c r="B73" s="63" t="s">
        <v>164</v>
      </c>
      <c r="C73" s="25" t="s">
        <v>165</v>
      </c>
      <c r="D73" s="4" t="s">
        <v>143</v>
      </c>
      <c r="E73" s="20" t="s">
        <v>135</v>
      </c>
      <c r="F73" s="27">
        <v>0</v>
      </c>
      <c r="G73" s="28"/>
      <c r="H73" s="29" t="s">
        <v>22</v>
      </c>
      <c r="I73" s="1">
        <v>0</v>
      </c>
    </row>
    <row r="74" spans="1:9" ht="30.75" customHeight="1">
      <c r="A74" s="56"/>
      <c r="B74" s="63"/>
      <c r="C74" s="25" t="s">
        <v>166</v>
      </c>
      <c r="E74" s="20"/>
      <c r="F74" s="27">
        <v>0</v>
      </c>
      <c r="G74" s="28"/>
      <c r="H74" s="29" t="s">
        <v>22</v>
      </c>
    </row>
    <row r="75" spans="1:9" ht="30.75" customHeight="1">
      <c r="A75" s="56"/>
      <c r="B75" s="63"/>
      <c r="C75" s="25" t="s">
        <v>167</v>
      </c>
      <c r="E75" s="20"/>
      <c r="F75" s="27">
        <v>0</v>
      </c>
      <c r="G75" s="28"/>
      <c r="H75" s="29" t="s">
        <v>22</v>
      </c>
    </row>
    <row r="76" spans="1:9" ht="30.75" customHeight="1">
      <c r="A76" s="56"/>
      <c r="B76" s="63"/>
      <c r="C76" s="25" t="s">
        <v>168</v>
      </c>
      <c r="E76" s="20"/>
      <c r="F76" s="27">
        <v>0</v>
      </c>
      <c r="G76" s="28"/>
      <c r="H76" s="29" t="s">
        <v>22</v>
      </c>
    </row>
    <row r="77" spans="1:9" ht="30.75" customHeight="1">
      <c r="A77" s="56"/>
      <c r="B77" s="63"/>
      <c r="C77" s="25" t="s">
        <v>169</v>
      </c>
      <c r="E77" s="20"/>
      <c r="F77" s="27">
        <v>0</v>
      </c>
      <c r="G77" s="28"/>
      <c r="H77" s="29" t="s">
        <v>22</v>
      </c>
    </row>
    <row r="78" spans="1:9" ht="30.75" customHeight="1">
      <c r="A78" s="56"/>
      <c r="B78" s="63"/>
      <c r="C78" s="25" t="s">
        <v>170</v>
      </c>
      <c r="E78" s="20"/>
      <c r="F78" s="27">
        <v>0</v>
      </c>
      <c r="G78" s="28"/>
      <c r="H78" s="29" t="s">
        <v>22</v>
      </c>
    </row>
    <row r="79" spans="1:9" ht="32.25" customHeight="1">
      <c r="A79" s="35">
        <v>16</v>
      </c>
      <c r="B79" s="63" t="s">
        <v>171</v>
      </c>
      <c r="C79" s="25" t="s">
        <v>172</v>
      </c>
      <c r="D79" s="4" t="s">
        <v>173</v>
      </c>
      <c r="E79" s="20" t="s">
        <v>174</v>
      </c>
      <c r="F79" s="21" t="s">
        <v>122</v>
      </c>
      <c r="G79" s="28" t="s">
        <v>53</v>
      </c>
      <c r="H79" s="23" t="s">
        <v>15</v>
      </c>
      <c r="I79" s="1">
        <f>75+21+38</f>
        <v>134</v>
      </c>
    </row>
    <row r="80" spans="1:9" ht="32.25" customHeight="1">
      <c r="A80" s="17"/>
      <c r="B80" s="63"/>
      <c r="C80" s="25" t="s">
        <v>175</v>
      </c>
      <c r="E80" s="20"/>
      <c r="F80" s="27" t="s">
        <v>24</v>
      </c>
      <c r="G80" s="28" t="s">
        <v>53</v>
      </c>
      <c r="H80" s="23" t="s">
        <v>89</v>
      </c>
    </row>
    <row r="81" spans="1:9" ht="32.25" customHeight="1">
      <c r="A81" s="17"/>
      <c r="B81" s="63"/>
      <c r="C81" s="25" t="s">
        <v>176</v>
      </c>
      <c r="E81" s="20"/>
      <c r="F81" s="27" t="s">
        <v>177</v>
      </c>
      <c r="G81" s="28" t="s">
        <v>53</v>
      </c>
      <c r="H81" s="29"/>
    </row>
    <row r="82" spans="1:9" ht="32.25" customHeight="1">
      <c r="A82" s="17"/>
      <c r="B82" s="63"/>
      <c r="C82" s="3" t="s">
        <v>178</v>
      </c>
      <c r="E82" s="20"/>
      <c r="F82" s="27" t="s">
        <v>179</v>
      </c>
      <c r="G82" s="28" t="s">
        <v>53</v>
      </c>
      <c r="H82" s="23" t="s">
        <v>15</v>
      </c>
    </row>
    <row r="83" spans="1:9" ht="32.25" customHeight="1">
      <c r="A83" s="17"/>
      <c r="B83" s="63"/>
      <c r="C83" s="25" t="s">
        <v>180</v>
      </c>
      <c r="E83" s="20"/>
      <c r="F83" s="27" t="s">
        <v>97</v>
      </c>
      <c r="G83" s="28" t="s">
        <v>53</v>
      </c>
      <c r="H83" s="23" t="s">
        <v>20</v>
      </c>
    </row>
    <row r="84" spans="1:9" ht="32.25" customHeight="1">
      <c r="A84" s="17"/>
      <c r="B84" s="63"/>
      <c r="C84" s="25" t="s">
        <v>181</v>
      </c>
      <c r="E84" s="20"/>
      <c r="F84" s="27" t="s">
        <v>182</v>
      </c>
      <c r="G84" s="28" t="s">
        <v>53</v>
      </c>
      <c r="H84" s="23" t="s">
        <v>44</v>
      </c>
    </row>
    <row r="85" spans="1:9" ht="32.25" customHeight="1">
      <c r="A85" s="56" t="s">
        <v>183</v>
      </c>
      <c r="B85" s="63" t="s">
        <v>184</v>
      </c>
      <c r="C85" s="25" t="s">
        <v>185</v>
      </c>
      <c r="D85" s="4" t="s">
        <v>186</v>
      </c>
      <c r="E85" s="36" t="s">
        <v>187</v>
      </c>
      <c r="F85" s="27">
        <v>0</v>
      </c>
      <c r="G85" s="28"/>
      <c r="H85" s="29" t="s">
        <v>22</v>
      </c>
      <c r="I85" s="1">
        <v>0</v>
      </c>
    </row>
    <row r="86" spans="1:9" ht="32.25" customHeight="1">
      <c r="A86" s="56"/>
      <c r="B86" s="63"/>
      <c r="C86" s="25" t="s">
        <v>188</v>
      </c>
      <c r="E86" s="20"/>
      <c r="F86" s="27">
        <v>0</v>
      </c>
      <c r="G86" s="28"/>
      <c r="H86" s="29" t="s">
        <v>22</v>
      </c>
    </row>
    <row r="87" spans="1:9" ht="32.25" customHeight="1">
      <c r="A87" s="56"/>
      <c r="B87" s="63"/>
      <c r="C87" s="25" t="s">
        <v>189</v>
      </c>
      <c r="E87" s="20"/>
      <c r="F87" s="27">
        <v>0</v>
      </c>
      <c r="G87" s="28"/>
      <c r="H87" s="29" t="s">
        <v>22</v>
      </c>
    </row>
    <row r="88" spans="1:9" ht="32.25" customHeight="1">
      <c r="A88" s="56"/>
      <c r="B88" s="63"/>
      <c r="C88" s="25" t="s">
        <v>190</v>
      </c>
      <c r="E88" s="20"/>
      <c r="F88" s="27">
        <v>0</v>
      </c>
      <c r="G88" s="28"/>
      <c r="H88" s="29" t="s">
        <v>22</v>
      </c>
    </row>
    <row r="89" spans="1:9" ht="32.25" customHeight="1">
      <c r="A89" s="56"/>
      <c r="B89" s="63"/>
      <c r="C89" s="25" t="s">
        <v>191</v>
      </c>
      <c r="E89" s="20"/>
      <c r="F89" s="27" t="s">
        <v>192</v>
      </c>
      <c r="G89" s="28"/>
      <c r="H89" s="29" t="s">
        <v>22</v>
      </c>
    </row>
    <row r="90" spans="1:9" ht="32.25" customHeight="1">
      <c r="A90" s="56"/>
      <c r="B90" s="63"/>
      <c r="C90" s="25" t="s">
        <v>193</v>
      </c>
      <c r="E90" s="20"/>
      <c r="F90" s="27">
        <v>0</v>
      </c>
      <c r="G90" s="28"/>
      <c r="H90" s="29" t="s">
        <v>22</v>
      </c>
    </row>
    <row r="91" spans="1:9" ht="32.25" customHeight="1">
      <c r="A91" s="56" t="s">
        <v>194</v>
      </c>
      <c r="B91" s="63" t="s">
        <v>195</v>
      </c>
      <c r="C91" s="25" t="s">
        <v>196</v>
      </c>
      <c r="D91" s="4" t="s">
        <v>197</v>
      </c>
      <c r="E91" s="20" t="s">
        <v>198</v>
      </c>
      <c r="F91" s="27" t="s">
        <v>27</v>
      </c>
      <c r="G91" s="28">
        <v>12</v>
      </c>
      <c r="H91" s="29">
        <v>34</v>
      </c>
      <c r="I91" s="1">
        <f>70+12+34</f>
        <v>116</v>
      </c>
    </row>
    <row r="92" spans="1:9" ht="32.25" customHeight="1">
      <c r="A92" s="56"/>
      <c r="B92" s="63"/>
      <c r="C92" s="25" t="s">
        <v>199</v>
      </c>
      <c r="E92" s="20"/>
      <c r="F92" s="21" t="s">
        <v>29</v>
      </c>
      <c r="G92" s="28"/>
      <c r="H92" s="29">
        <v>34</v>
      </c>
    </row>
    <row r="93" spans="1:9" ht="32.25" customHeight="1">
      <c r="A93" s="56"/>
      <c r="B93" s="63"/>
      <c r="C93" s="25" t="s">
        <v>200</v>
      </c>
      <c r="E93" s="20"/>
      <c r="F93" s="27" t="s">
        <v>201</v>
      </c>
      <c r="G93" s="28"/>
      <c r="H93" s="29">
        <v>34</v>
      </c>
    </row>
    <row r="94" spans="1:9" ht="32.25" customHeight="1">
      <c r="A94" s="56"/>
      <c r="B94" s="63"/>
      <c r="C94" s="25" t="s">
        <v>202</v>
      </c>
      <c r="E94" s="20"/>
      <c r="F94" s="21" t="s">
        <v>122</v>
      </c>
      <c r="G94" s="28"/>
      <c r="H94" s="29">
        <v>34</v>
      </c>
    </row>
    <row r="95" spans="1:9" ht="32.25" customHeight="1">
      <c r="A95" s="56"/>
      <c r="B95" s="63"/>
      <c r="C95" s="25" t="s">
        <v>203</v>
      </c>
      <c r="E95" s="20"/>
      <c r="F95" s="21" t="s">
        <v>126</v>
      </c>
      <c r="G95" s="28"/>
      <c r="H95" s="29">
        <v>34</v>
      </c>
    </row>
    <row r="96" spans="1:9" ht="32.25" customHeight="1">
      <c r="A96" s="56"/>
      <c r="B96" s="63"/>
      <c r="C96" s="25" t="s">
        <v>204</v>
      </c>
      <c r="E96" s="20"/>
      <c r="F96" s="27" t="s">
        <v>124</v>
      </c>
      <c r="G96" s="28"/>
      <c r="H96" s="29">
        <v>34</v>
      </c>
    </row>
    <row r="97" spans="1:9" ht="38.25" customHeight="1">
      <c r="A97" s="56" t="s">
        <v>205</v>
      </c>
      <c r="B97" s="63" t="s">
        <v>206</v>
      </c>
      <c r="C97" s="25" t="s">
        <v>207</v>
      </c>
      <c r="D97" s="4" t="s">
        <v>208</v>
      </c>
      <c r="E97" s="20" t="s">
        <v>209</v>
      </c>
      <c r="F97" s="27" t="s">
        <v>105</v>
      </c>
      <c r="G97" s="28">
        <v>14</v>
      </c>
      <c r="H97" s="29" t="s">
        <v>22</v>
      </c>
      <c r="I97" s="1">
        <f>64+14</f>
        <v>78</v>
      </c>
    </row>
    <row r="98" spans="1:9" ht="38.25" customHeight="1">
      <c r="A98" s="56"/>
      <c r="B98" s="63"/>
      <c r="C98" s="25" t="s">
        <v>210</v>
      </c>
      <c r="E98" s="20"/>
      <c r="F98" s="27" t="s">
        <v>211</v>
      </c>
      <c r="G98" s="28"/>
      <c r="H98" s="29" t="s">
        <v>22</v>
      </c>
    </row>
    <row r="99" spans="1:9" ht="38.25" customHeight="1">
      <c r="A99" s="56"/>
      <c r="B99" s="63"/>
      <c r="C99" s="25" t="s">
        <v>212</v>
      </c>
      <c r="E99" s="20"/>
      <c r="F99" s="27" t="s">
        <v>112</v>
      </c>
      <c r="G99" s="28"/>
      <c r="H99" s="29" t="s">
        <v>22</v>
      </c>
    </row>
    <row r="100" spans="1:9" ht="38.25" customHeight="1">
      <c r="A100" s="56"/>
      <c r="B100" s="63"/>
      <c r="C100" s="25" t="s">
        <v>213</v>
      </c>
      <c r="E100" s="20"/>
      <c r="F100" s="27" t="s">
        <v>91</v>
      </c>
      <c r="G100" s="28"/>
      <c r="H100" s="29" t="s">
        <v>22</v>
      </c>
    </row>
    <row r="101" spans="1:9" ht="38.25" customHeight="1">
      <c r="A101" s="56"/>
      <c r="B101" s="63"/>
      <c r="C101" s="25" t="s">
        <v>214</v>
      </c>
      <c r="E101" s="20"/>
      <c r="F101" s="27">
        <v>0</v>
      </c>
      <c r="G101" s="28"/>
      <c r="H101" s="29" t="s">
        <v>22</v>
      </c>
    </row>
    <row r="102" spans="1:9" ht="38.25" customHeight="1">
      <c r="A102" s="56"/>
      <c r="B102" s="63"/>
      <c r="C102" s="25" t="s">
        <v>215</v>
      </c>
      <c r="E102" s="20"/>
      <c r="F102" s="27" t="s">
        <v>91</v>
      </c>
      <c r="G102" s="28"/>
      <c r="H102" s="29" t="s">
        <v>22</v>
      </c>
    </row>
    <row r="103" spans="1:9" ht="38.25" customHeight="1">
      <c r="A103" s="56" t="s">
        <v>216</v>
      </c>
      <c r="B103" s="63" t="s">
        <v>217</v>
      </c>
      <c r="C103" s="25" t="s">
        <v>218</v>
      </c>
      <c r="D103" s="4" t="s">
        <v>219</v>
      </c>
      <c r="E103" s="20" t="s">
        <v>220</v>
      </c>
      <c r="F103" s="27" t="s">
        <v>221</v>
      </c>
      <c r="G103" s="28">
        <v>19</v>
      </c>
      <c r="H103" s="23" t="s">
        <v>15</v>
      </c>
      <c r="I103" s="1">
        <f>62+19+37</f>
        <v>118</v>
      </c>
    </row>
    <row r="104" spans="1:9" ht="38.25" customHeight="1">
      <c r="A104" s="56"/>
      <c r="B104" s="63"/>
      <c r="C104" s="25" t="s">
        <v>222</v>
      </c>
      <c r="E104" s="20"/>
      <c r="F104" s="27" t="s">
        <v>91</v>
      </c>
      <c r="G104" s="28"/>
      <c r="H104" s="23" t="s">
        <v>103</v>
      </c>
    </row>
    <row r="105" spans="1:9" ht="38.25" customHeight="1">
      <c r="A105" s="56"/>
      <c r="B105" s="63"/>
      <c r="C105" s="25" t="s">
        <v>223</v>
      </c>
      <c r="E105" s="20"/>
      <c r="F105" s="27" t="s">
        <v>72</v>
      </c>
      <c r="G105" s="28"/>
      <c r="H105" s="29" t="s">
        <v>25</v>
      </c>
    </row>
    <row r="106" spans="1:9" ht="38.25" customHeight="1">
      <c r="A106" s="56"/>
      <c r="B106" s="63"/>
      <c r="C106" s="25" t="s">
        <v>224</v>
      </c>
      <c r="E106" s="20"/>
      <c r="F106" s="27" t="s">
        <v>225</v>
      </c>
      <c r="G106" s="28"/>
      <c r="H106" s="23" t="s">
        <v>15</v>
      </c>
    </row>
    <row r="107" spans="1:9" ht="38.25" customHeight="1">
      <c r="A107" s="56"/>
      <c r="B107" s="63"/>
      <c r="C107" s="25" t="s">
        <v>226</v>
      </c>
      <c r="E107" s="20"/>
      <c r="F107" s="27" t="s">
        <v>93</v>
      </c>
      <c r="G107" s="28"/>
      <c r="H107" s="23" t="s">
        <v>20</v>
      </c>
    </row>
    <row r="108" spans="1:9" ht="38.25" customHeight="1">
      <c r="A108" s="56"/>
      <c r="B108" s="63"/>
      <c r="C108" s="25" t="s">
        <v>227</v>
      </c>
      <c r="E108" s="20"/>
      <c r="F108" s="27" t="s">
        <v>110</v>
      </c>
      <c r="G108" s="28"/>
      <c r="H108" s="29" t="s">
        <v>25</v>
      </c>
    </row>
    <row r="109" spans="1:9" ht="38.25" customHeight="1">
      <c r="A109" s="56" t="s">
        <v>228</v>
      </c>
      <c r="B109" s="63" t="s">
        <v>229</v>
      </c>
      <c r="C109" s="25" t="s">
        <v>230</v>
      </c>
      <c r="D109" s="4" t="s">
        <v>231</v>
      </c>
      <c r="E109" s="20" t="s">
        <v>232</v>
      </c>
      <c r="F109" s="27">
        <v>0</v>
      </c>
      <c r="G109" s="28"/>
      <c r="H109" s="29" t="s">
        <v>22</v>
      </c>
      <c r="I109" s="1">
        <v>0</v>
      </c>
    </row>
    <row r="110" spans="1:9" ht="38.25" customHeight="1">
      <c r="A110" s="56"/>
      <c r="B110" s="63"/>
      <c r="C110" s="37" t="s">
        <v>233</v>
      </c>
      <c r="E110" s="20"/>
      <c r="F110" s="27" t="s">
        <v>234</v>
      </c>
      <c r="G110" s="28"/>
      <c r="H110" s="29" t="s">
        <v>22</v>
      </c>
    </row>
    <row r="111" spans="1:9" ht="38.25" customHeight="1">
      <c r="A111" s="56"/>
      <c r="B111" s="63"/>
      <c r="C111" s="25" t="s">
        <v>235</v>
      </c>
      <c r="E111" s="20"/>
      <c r="F111" s="27">
        <v>0</v>
      </c>
      <c r="G111" s="28"/>
      <c r="H111" s="29" t="s">
        <v>22</v>
      </c>
    </row>
    <row r="112" spans="1:9" ht="38.25" customHeight="1">
      <c r="A112" s="56"/>
      <c r="B112" s="63"/>
      <c r="C112" s="25" t="s">
        <v>236</v>
      </c>
      <c r="E112" s="20"/>
      <c r="F112" s="27">
        <v>0</v>
      </c>
      <c r="G112" s="28"/>
      <c r="H112" s="29" t="s">
        <v>22</v>
      </c>
    </row>
    <row r="113" spans="1:9" ht="38.25" customHeight="1">
      <c r="A113" s="56"/>
      <c r="B113" s="63"/>
      <c r="C113" s="25" t="s">
        <v>237</v>
      </c>
      <c r="E113" s="20"/>
      <c r="F113" s="27">
        <v>0</v>
      </c>
      <c r="G113" s="28"/>
      <c r="H113" s="29" t="s">
        <v>22</v>
      </c>
    </row>
    <row r="114" spans="1:9" ht="38.25" customHeight="1">
      <c r="A114" s="56"/>
      <c r="B114" s="63"/>
      <c r="C114" s="25" t="s">
        <v>238</v>
      </c>
      <c r="E114" s="20"/>
      <c r="F114" s="27">
        <v>0</v>
      </c>
      <c r="G114" s="28"/>
      <c r="H114" s="29" t="s">
        <v>22</v>
      </c>
    </row>
    <row r="115" spans="1:9" ht="38.25" customHeight="1">
      <c r="A115" s="56" t="s">
        <v>239</v>
      </c>
      <c r="B115" s="63" t="s">
        <v>240</v>
      </c>
      <c r="C115" s="25" t="s">
        <v>241</v>
      </c>
      <c r="D115" s="4" t="s">
        <v>231</v>
      </c>
      <c r="E115" s="20" t="s">
        <v>242</v>
      </c>
      <c r="F115" s="27">
        <v>0</v>
      </c>
      <c r="G115" s="28"/>
      <c r="H115" s="29" t="s">
        <v>22</v>
      </c>
      <c r="I115" s="1">
        <v>0</v>
      </c>
    </row>
    <row r="116" spans="1:9" ht="38.25" customHeight="1">
      <c r="A116" s="56"/>
      <c r="B116" s="63"/>
      <c r="C116" s="25" t="s">
        <v>243</v>
      </c>
      <c r="E116" s="20"/>
      <c r="F116" s="27">
        <v>0</v>
      </c>
      <c r="G116" s="28"/>
      <c r="H116" s="29" t="s">
        <v>22</v>
      </c>
    </row>
    <row r="117" spans="1:9" ht="38.25" customHeight="1">
      <c r="A117" s="56"/>
      <c r="B117" s="63"/>
      <c r="C117" s="25" t="s">
        <v>244</v>
      </c>
      <c r="E117" s="20"/>
      <c r="F117" s="27">
        <v>0</v>
      </c>
      <c r="G117" s="28"/>
      <c r="H117" s="29" t="s">
        <v>22</v>
      </c>
    </row>
    <row r="118" spans="1:9" ht="38.25" customHeight="1">
      <c r="A118" s="56"/>
      <c r="B118" s="63"/>
      <c r="C118" s="25" t="s">
        <v>245</v>
      </c>
      <c r="E118" s="20"/>
      <c r="F118" s="27">
        <v>0</v>
      </c>
      <c r="G118" s="28"/>
      <c r="H118" s="29" t="s">
        <v>22</v>
      </c>
    </row>
    <row r="119" spans="1:9" ht="38.25" customHeight="1">
      <c r="A119" s="56"/>
      <c r="B119" s="63"/>
      <c r="C119" s="25" t="s">
        <v>246</v>
      </c>
      <c r="E119" s="20"/>
      <c r="F119" s="27">
        <v>0</v>
      </c>
      <c r="G119" s="28"/>
      <c r="H119" s="29" t="s">
        <v>22</v>
      </c>
    </row>
    <row r="120" spans="1:9" ht="38.25" customHeight="1">
      <c r="A120" s="56" t="s">
        <v>247</v>
      </c>
      <c r="B120" s="63" t="s">
        <v>248</v>
      </c>
      <c r="C120" s="25" t="s">
        <v>249</v>
      </c>
      <c r="D120" s="4" t="s">
        <v>250</v>
      </c>
      <c r="E120" s="20" t="s">
        <v>251</v>
      </c>
      <c r="F120" s="21" t="s">
        <v>252</v>
      </c>
      <c r="G120" s="28">
        <v>10</v>
      </c>
      <c r="H120" s="29">
        <v>33</v>
      </c>
      <c r="I120" s="1">
        <f>79+10+37</f>
        <v>126</v>
      </c>
    </row>
    <row r="121" spans="1:9" ht="38.25" customHeight="1">
      <c r="A121" s="56"/>
      <c r="B121" s="63"/>
      <c r="C121" s="25" t="s">
        <v>253</v>
      </c>
      <c r="E121" s="20"/>
      <c r="F121" s="21" t="s">
        <v>126</v>
      </c>
      <c r="G121" s="28"/>
      <c r="H121" s="23" t="s">
        <v>20</v>
      </c>
    </row>
    <row r="122" spans="1:9" ht="38.25" customHeight="1">
      <c r="A122" s="56"/>
      <c r="B122" s="63"/>
      <c r="C122" s="25" t="s">
        <v>254</v>
      </c>
      <c r="E122" s="20"/>
      <c r="F122" s="27" t="s">
        <v>255</v>
      </c>
      <c r="G122" s="28"/>
      <c r="H122" s="23" t="s">
        <v>103</v>
      </c>
    </row>
    <row r="123" spans="1:9" ht="38.25" customHeight="1">
      <c r="A123" s="56"/>
      <c r="B123" s="63"/>
      <c r="C123" s="25" t="s">
        <v>256</v>
      </c>
      <c r="E123" s="20"/>
      <c r="F123" s="21" t="s">
        <v>257</v>
      </c>
      <c r="G123" s="28"/>
      <c r="H123" s="29" t="s">
        <v>25</v>
      </c>
    </row>
    <row r="124" spans="1:9" ht="38.25" customHeight="1">
      <c r="A124" s="56"/>
      <c r="B124" s="63"/>
      <c r="C124" s="25" t="s">
        <v>258</v>
      </c>
      <c r="E124" s="20"/>
      <c r="F124" s="21" t="s">
        <v>122</v>
      </c>
      <c r="G124" s="28"/>
      <c r="H124" s="23" t="s">
        <v>15</v>
      </c>
    </row>
    <row r="125" spans="1:9" ht="38.25" customHeight="1">
      <c r="A125" s="56"/>
      <c r="B125" s="63"/>
      <c r="C125" s="25" t="s">
        <v>259</v>
      </c>
      <c r="E125" s="20"/>
      <c r="F125" s="27" t="s">
        <v>37</v>
      </c>
      <c r="G125" s="28"/>
      <c r="H125" s="23" t="s">
        <v>89</v>
      </c>
    </row>
    <row r="126" spans="1:9" ht="38.25" customHeight="1">
      <c r="A126" s="56" t="s">
        <v>260</v>
      </c>
      <c r="B126" s="63" t="s">
        <v>248</v>
      </c>
      <c r="C126" s="25" t="s">
        <v>261</v>
      </c>
      <c r="D126" s="4" t="s">
        <v>250</v>
      </c>
      <c r="E126" s="20" t="s">
        <v>251</v>
      </c>
      <c r="F126" s="27" t="s">
        <v>262</v>
      </c>
      <c r="G126" s="28">
        <v>10</v>
      </c>
      <c r="H126" s="29" t="s">
        <v>22</v>
      </c>
      <c r="I126" s="1">
        <f>75</f>
        <v>75</v>
      </c>
    </row>
    <row r="127" spans="1:9" ht="38.25" customHeight="1">
      <c r="A127" s="56"/>
      <c r="B127" s="63"/>
      <c r="C127" s="25" t="s">
        <v>263</v>
      </c>
      <c r="E127" s="20"/>
      <c r="F127" s="27" t="s">
        <v>112</v>
      </c>
      <c r="G127" s="28"/>
      <c r="H127" s="29" t="s">
        <v>22</v>
      </c>
    </row>
    <row r="128" spans="1:9" ht="38.25" customHeight="1">
      <c r="A128" s="56"/>
      <c r="B128" s="63"/>
      <c r="C128" s="25" t="s">
        <v>264</v>
      </c>
      <c r="E128" s="20"/>
      <c r="F128" s="27" t="s">
        <v>262</v>
      </c>
      <c r="G128" s="28"/>
      <c r="H128" s="29" t="s">
        <v>22</v>
      </c>
    </row>
    <row r="129" spans="1:10" ht="38.25" customHeight="1">
      <c r="A129" s="56"/>
      <c r="B129" s="63"/>
      <c r="C129" s="25" t="s">
        <v>265</v>
      </c>
      <c r="E129" s="20"/>
      <c r="F129" s="27" t="s">
        <v>52</v>
      </c>
      <c r="G129" s="28"/>
      <c r="H129" s="29" t="s">
        <v>22</v>
      </c>
    </row>
    <row r="130" spans="1:10" ht="38.25" customHeight="1">
      <c r="A130" s="56" t="s">
        <v>266</v>
      </c>
      <c r="B130" s="63" t="s">
        <v>267</v>
      </c>
      <c r="C130" s="25" t="s">
        <v>268</v>
      </c>
      <c r="D130" s="4" t="s">
        <v>269</v>
      </c>
      <c r="E130" s="20" t="s">
        <v>270</v>
      </c>
      <c r="F130" s="27">
        <v>0</v>
      </c>
      <c r="G130" s="28"/>
      <c r="H130" s="29" t="s">
        <v>22</v>
      </c>
      <c r="I130" s="1">
        <v>0</v>
      </c>
    </row>
    <row r="131" spans="1:10" ht="38.25" customHeight="1">
      <c r="A131" s="56"/>
      <c r="B131" s="63"/>
      <c r="C131" s="25" t="s">
        <v>271</v>
      </c>
      <c r="E131" s="20"/>
      <c r="F131" s="27">
        <v>0</v>
      </c>
      <c r="G131" s="28"/>
      <c r="H131" s="29" t="s">
        <v>22</v>
      </c>
    </row>
    <row r="132" spans="1:10" ht="38.25" customHeight="1">
      <c r="A132" s="56"/>
      <c r="B132" s="63"/>
      <c r="C132" s="25" t="s">
        <v>272</v>
      </c>
      <c r="E132" s="20"/>
      <c r="F132" s="27">
        <v>0</v>
      </c>
      <c r="G132" s="28"/>
      <c r="H132" s="29" t="s">
        <v>22</v>
      </c>
    </row>
    <row r="133" spans="1:10" ht="38.25" customHeight="1">
      <c r="A133" s="56"/>
      <c r="B133" s="63"/>
      <c r="C133" s="25" t="s">
        <v>273</v>
      </c>
      <c r="E133" s="20"/>
      <c r="F133" s="27">
        <v>0</v>
      </c>
      <c r="G133" s="28"/>
      <c r="H133" s="29" t="s">
        <v>22</v>
      </c>
    </row>
    <row r="134" spans="1:10" ht="38.25" customHeight="1">
      <c r="A134" s="56"/>
      <c r="B134" s="63"/>
      <c r="C134" s="25" t="s">
        <v>274</v>
      </c>
      <c r="E134" s="20"/>
      <c r="F134" s="27">
        <v>0</v>
      </c>
      <c r="G134" s="28"/>
      <c r="H134" s="29" t="s">
        <v>22</v>
      </c>
    </row>
    <row r="135" spans="1:10" ht="38.25" customHeight="1">
      <c r="A135" s="60" t="s">
        <v>275</v>
      </c>
      <c r="B135" s="65" t="s">
        <v>276</v>
      </c>
      <c r="C135" s="25" t="s">
        <v>277</v>
      </c>
      <c r="D135" s="19" t="s">
        <v>278</v>
      </c>
      <c r="E135" s="20" t="s">
        <v>279</v>
      </c>
      <c r="F135" s="21" t="s">
        <v>280</v>
      </c>
      <c r="G135" s="28">
        <v>19</v>
      </c>
      <c r="H135" s="23" t="s">
        <v>44</v>
      </c>
      <c r="I135" s="38">
        <f>90+19+39</f>
        <v>148</v>
      </c>
      <c r="J135" s="38" t="s">
        <v>281</v>
      </c>
    </row>
    <row r="136" spans="1:10" ht="38.25" customHeight="1">
      <c r="A136" s="61"/>
      <c r="B136" s="65"/>
      <c r="C136" s="25" t="s">
        <v>282</v>
      </c>
      <c r="E136" s="20"/>
      <c r="F136" s="21" t="s">
        <v>280</v>
      </c>
      <c r="G136" s="28"/>
      <c r="H136" s="23" t="s">
        <v>44</v>
      </c>
      <c r="J136" s="38" t="s">
        <v>281</v>
      </c>
    </row>
    <row r="137" spans="1:10" ht="38.25" customHeight="1">
      <c r="A137" s="61"/>
      <c r="B137" s="65"/>
      <c r="C137" s="25" t="s">
        <v>283</v>
      </c>
      <c r="E137" s="20"/>
      <c r="F137" s="21" t="s">
        <v>284</v>
      </c>
      <c r="G137" s="28"/>
      <c r="H137" s="23" t="s">
        <v>89</v>
      </c>
      <c r="J137" s="38" t="s">
        <v>281</v>
      </c>
    </row>
    <row r="138" spans="1:10" ht="38.25" customHeight="1">
      <c r="A138" s="61"/>
      <c r="B138" s="65"/>
      <c r="C138" s="25" t="s">
        <v>285</v>
      </c>
      <c r="E138" s="20"/>
      <c r="F138" s="21" t="s">
        <v>280</v>
      </c>
      <c r="G138" s="28"/>
      <c r="H138" s="23" t="s">
        <v>15</v>
      </c>
      <c r="J138" s="38" t="s">
        <v>281</v>
      </c>
    </row>
    <row r="139" spans="1:10" ht="38.25" customHeight="1">
      <c r="A139" s="61"/>
      <c r="B139" s="65"/>
      <c r="C139" s="25" t="s">
        <v>286</v>
      </c>
      <c r="E139" s="20"/>
      <c r="F139" s="21" t="s">
        <v>257</v>
      </c>
      <c r="G139" s="28"/>
      <c r="H139" s="29" t="s">
        <v>25</v>
      </c>
      <c r="J139" s="38" t="s">
        <v>281</v>
      </c>
    </row>
    <row r="140" spans="1:10" ht="38.25" customHeight="1">
      <c r="A140" s="62"/>
      <c r="B140" s="65"/>
      <c r="C140" s="25" t="s">
        <v>287</v>
      </c>
      <c r="E140" s="20"/>
      <c r="F140" s="21" t="s">
        <v>122</v>
      </c>
      <c r="G140" s="28"/>
      <c r="H140" s="23" t="s">
        <v>44</v>
      </c>
      <c r="J140" s="38" t="s">
        <v>281</v>
      </c>
    </row>
    <row r="141" spans="1:10" ht="38.25" customHeight="1">
      <c r="A141" s="56" t="s">
        <v>288</v>
      </c>
      <c r="B141" s="63" t="s">
        <v>289</v>
      </c>
      <c r="C141" s="25" t="s">
        <v>290</v>
      </c>
      <c r="D141" s="4" t="s">
        <v>291</v>
      </c>
      <c r="E141" s="20" t="s">
        <v>292</v>
      </c>
      <c r="F141" s="27" t="s">
        <v>293</v>
      </c>
      <c r="G141" s="28"/>
      <c r="H141" s="29" t="s">
        <v>22</v>
      </c>
      <c r="I141" s="1">
        <f>60</f>
        <v>60</v>
      </c>
    </row>
    <row r="142" spans="1:10" ht="38.25" customHeight="1">
      <c r="A142" s="56"/>
      <c r="B142" s="63"/>
      <c r="C142" s="25" t="s">
        <v>294</v>
      </c>
      <c r="E142" s="20"/>
      <c r="F142" s="27" t="s">
        <v>52</v>
      </c>
      <c r="G142" s="28"/>
      <c r="H142" s="29" t="s">
        <v>22</v>
      </c>
    </row>
    <row r="143" spans="1:10" ht="38.25" customHeight="1">
      <c r="A143" s="56"/>
      <c r="B143" s="63"/>
      <c r="C143" s="25" t="s">
        <v>295</v>
      </c>
      <c r="E143" s="20"/>
      <c r="F143" s="27" t="s">
        <v>296</v>
      </c>
      <c r="G143" s="28"/>
      <c r="H143" s="29" t="s">
        <v>22</v>
      </c>
    </row>
    <row r="144" spans="1:10" ht="38.25" customHeight="1">
      <c r="A144" s="56"/>
      <c r="B144" s="63"/>
      <c r="C144" s="25" t="s">
        <v>297</v>
      </c>
      <c r="E144" s="20"/>
      <c r="F144" s="27" t="s">
        <v>68</v>
      </c>
      <c r="G144" s="28"/>
      <c r="H144" s="29" t="s">
        <v>22</v>
      </c>
    </row>
    <row r="145" spans="1:9" ht="38.25" customHeight="1">
      <c r="A145" s="56"/>
      <c r="B145" s="63"/>
      <c r="C145" s="25" t="s">
        <v>298</v>
      </c>
      <c r="E145" s="20"/>
      <c r="F145" s="21" t="s">
        <v>126</v>
      </c>
      <c r="G145" s="28"/>
      <c r="H145" s="29" t="s">
        <v>22</v>
      </c>
    </row>
    <row r="146" spans="1:9" ht="38.25" customHeight="1">
      <c r="A146" s="56"/>
      <c r="B146" s="63"/>
      <c r="C146" s="25" t="s">
        <v>299</v>
      </c>
      <c r="E146" s="20"/>
      <c r="F146" s="27" t="s">
        <v>234</v>
      </c>
      <c r="G146" s="28"/>
      <c r="H146" s="29" t="s">
        <v>22</v>
      </c>
    </row>
    <row r="147" spans="1:9" ht="38.25" customHeight="1">
      <c r="A147" s="56" t="s">
        <v>300</v>
      </c>
      <c r="B147" s="63" t="s">
        <v>289</v>
      </c>
      <c r="C147" s="25" t="s">
        <v>301</v>
      </c>
      <c r="D147" s="4" t="s">
        <v>291</v>
      </c>
      <c r="E147" s="20" t="s">
        <v>302</v>
      </c>
      <c r="F147" s="27" t="s">
        <v>303</v>
      </c>
      <c r="G147" s="28"/>
      <c r="H147" s="29" t="s">
        <v>22</v>
      </c>
      <c r="I147" s="1">
        <f>71</f>
        <v>71</v>
      </c>
    </row>
    <row r="148" spans="1:9" ht="38.25" customHeight="1">
      <c r="A148" s="56"/>
      <c r="B148" s="63"/>
      <c r="C148" s="25" t="s">
        <v>304</v>
      </c>
      <c r="E148" s="20"/>
      <c r="F148" s="27">
        <v>0</v>
      </c>
      <c r="G148" s="28"/>
      <c r="H148" s="29" t="s">
        <v>22</v>
      </c>
    </row>
    <row r="149" spans="1:9" ht="38.25" customHeight="1">
      <c r="A149" s="56"/>
      <c r="B149" s="63"/>
      <c r="C149" s="25" t="s">
        <v>305</v>
      </c>
      <c r="E149" s="20"/>
      <c r="F149" s="27">
        <v>0</v>
      </c>
      <c r="G149" s="28"/>
      <c r="H149" s="29" t="s">
        <v>22</v>
      </c>
    </row>
    <row r="150" spans="1:9" ht="38.25" customHeight="1">
      <c r="A150" s="56"/>
      <c r="B150" s="63"/>
      <c r="C150" s="25" t="s">
        <v>306</v>
      </c>
      <c r="E150" s="20"/>
      <c r="F150" s="27" t="s">
        <v>41</v>
      </c>
      <c r="G150" s="28"/>
      <c r="H150" s="29" t="s">
        <v>22</v>
      </c>
    </row>
    <row r="151" spans="1:9" ht="38.25" customHeight="1">
      <c r="A151" s="56"/>
      <c r="B151" s="63"/>
      <c r="C151" s="25" t="s">
        <v>307</v>
      </c>
      <c r="E151" s="20"/>
      <c r="F151" s="27">
        <v>0</v>
      </c>
      <c r="G151" s="28"/>
      <c r="H151" s="29" t="s">
        <v>22</v>
      </c>
    </row>
    <row r="152" spans="1:9" ht="38.25" customHeight="1">
      <c r="A152" s="56"/>
      <c r="B152" s="63"/>
      <c r="C152" s="25" t="s">
        <v>308</v>
      </c>
      <c r="E152" s="20"/>
      <c r="F152" s="21" t="s">
        <v>309</v>
      </c>
      <c r="G152" s="28"/>
      <c r="H152" s="29" t="s">
        <v>22</v>
      </c>
    </row>
    <row r="153" spans="1:9" ht="38.25" customHeight="1">
      <c r="A153" s="56" t="s">
        <v>310</v>
      </c>
      <c r="B153" s="63" t="s">
        <v>311</v>
      </c>
      <c r="C153" s="25" t="s">
        <v>312</v>
      </c>
      <c r="D153" s="4" t="s">
        <v>313</v>
      </c>
      <c r="E153" s="20" t="s">
        <v>314</v>
      </c>
      <c r="F153" s="27">
        <v>0</v>
      </c>
      <c r="G153" s="28" t="s">
        <v>53</v>
      </c>
      <c r="H153" s="29"/>
      <c r="I153" s="1">
        <f>69+21+37</f>
        <v>127</v>
      </c>
    </row>
    <row r="154" spans="1:9" ht="38.25" customHeight="1">
      <c r="A154" s="56"/>
      <c r="B154" s="63"/>
      <c r="C154" s="25" t="s">
        <v>315</v>
      </c>
      <c r="E154" s="20"/>
      <c r="F154" s="27" t="s">
        <v>192</v>
      </c>
      <c r="G154" s="28"/>
      <c r="H154" s="29"/>
    </row>
    <row r="155" spans="1:9" ht="38.25" customHeight="1">
      <c r="A155" s="56"/>
      <c r="B155" s="63"/>
      <c r="C155" s="25" t="s">
        <v>316</v>
      </c>
      <c r="E155" s="20"/>
      <c r="F155" s="21" t="s">
        <v>29</v>
      </c>
      <c r="G155" s="28"/>
      <c r="H155" s="29" t="s">
        <v>25</v>
      </c>
    </row>
    <row r="156" spans="1:9" ht="38.25" customHeight="1">
      <c r="A156" s="56"/>
      <c r="B156" s="63"/>
      <c r="C156" s="25" t="s">
        <v>317</v>
      </c>
      <c r="E156" s="20"/>
      <c r="F156" s="27" t="s">
        <v>221</v>
      </c>
      <c r="G156" s="28"/>
      <c r="H156" s="29"/>
    </row>
    <row r="157" spans="1:9" ht="38.25" customHeight="1">
      <c r="A157" s="56"/>
      <c r="B157" s="63"/>
      <c r="C157" s="25" t="s">
        <v>318</v>
      </c>
      <c r="E157" s="20"/>
      <c r="F157" s="27">
        <v>0</v>
      </c>
      <c r="G157" s="28"/>
      <c r="H157" s="29"/>
    </row>
    <row r="158" spans="1:9" ht="38.25" customHeight="1">
      <c r="A158" s="56"/>
      <c r="B158" s="63"/>
      <c r="C158" s="25" t="s">
        <v>319</v>
      </c>
      <c r="E158" s="20"/>
      <c r="F158" s="27" t="s">
        <v>177</v>
      </c>
      <c r="G158" s="28"/>
      <c r="H158" s="29" t="s">
        <v>25</v>
      </c>
    </row>
    <row r="159" spans="1:9" ht="38.25" customHeight="1">
      <c r="A159" s="56"/>
      <c r="B159" s="63"/>
      <c r="C159" s="25" t="s">
        <v>320</v>
      </c>
      <c r="E159" s="20"/>
      <c r="F159" s="27" t="s">
        <v>303</v>
      </c>
      <c r="G159" s="28"/>
      <c r="H159" s="29"/>
    </row>
    <row r="160" spans="1:9" ht="38.25" customHeight="1">
      <c r="A160" s="56"/>
      <c r="B160" s="63"/>
      <c r="C160" s="25" t="s">
        <v>321</v>
      </c>
      <c r="E160" s="20"/>
      <c r="F160" s="27" t="s">
        <v>105</v>
      </c>
      <c r="G160" s="28"/>
      <c r="H160" s="23" t="s">
        <v>15</v>
      </c>
    </row>
    <row r="161" spans="1:9" ht="38.25" customHeight="1">
      <c r="A161" s="56"/>
      <c r="B161" s="63"/>
      <c r="C161" s="25" t="s">
        <v>322</v>
      </c>
      <c r="E161" s="20"/>
      <c r="F161" s="27" t="s">
        <v>323</v>
      </c>
      <c r="G161" s="28"/>
      <c r="H161" s="29"/>
    </row>
    <row r="162" spans="1:9" ht="38.25" customHeight="1">
      <c r="A162" s="56"/>
      <c r="B162" s="63"/>
      <c r="C162" s="25" t="s">
        <v>324</v>
      </c>
      <c r="E162" s="20"/>
      <c r="F162" s="27" t="s">
        <v>97</v>
      </c>
      <c r="G162" s="28"/>
      <c r="H162" s="23" t="s">
        <v>103</v>
      </c>
    </row>
    <row r="163" spans="1:9" ht="38.25" customHeight="1">
      <c r="A163" s="56" t="s">
        <v>325</v>
      </c>
      <c r="B163" s="63" t="s">
        <v>326</v>
      </c>
      <c r="C163" s="25" t="s">
        <v>327</v>
      </c>
      <c r="D163" s="4" t="s">
        <v>328</v>
      </c>
      <c r="E163" s="20" t="s">
        <v>329</v>
      </c>
      <c r="F163" s="39" t="s">
        <v>284</v>
      </c>
      <c r="G163" s="28">
        <v>18</v>
      </c>
      <c r="H163" s="29" t="s">
        <v>22</v>
      </c>
      <c r="I163" s="1">
        <f>58+18</f>
        <v>76</v>
      </c>
    </row>
    <row r="164" spans="1:9" ht="38.25" customHeight="1">
      <c r="A164" s="56"/>
      <c r="B164" s="63"/>
      <c r="C164" s="25" t="s">
        <v>330</v>
      </c>
      <c r="E164" s="20"/>
      <c r="F164" s="27" t="s">
        <v>64</v>
      </c>
      <c r="G164" s="28"/>
      <c r="H164" s="29" t="s">
        <v>22</v>
      </c>
    </row>
    <row r="165" spans="1:9" ht="38.25" customHeight="1">
      <c r="A165" s="56"/>
      <c r="B165" s="63"/>
      <c r="C165" s="25" t="s">
        <v>331</v>
      </c>
      <c r="E165" s="20"/>
      <c r="F165" s="27" t="s">
        <v>211</v>
      </c>
      <c r="G165" s="28"/>
      <c r="H165" s="29" t="s">
        <v>22</v>
      </c>
    </row>
    <row r="166" spans="1:9" ht="38.25" customHeight="1">
      <c r="A166" s="56"/>
      <c r="B166" s="63"/>
      <c r="C166" s="25" t="s">
        <v>332</v>
      </c>
      <c r="E166" s="20"/>
      <c r="F166" s="27" t="s">
        <v>234</v>
      </c>
      <c r="G166" s="28"/>
      <c r="H166" s="29" t="s">
        <v>22</v>
      </c>
    </row>
    <row r="167" spans="1:9" ht="38.25" customHeight="1">
      <c r="A167" s="56"/>
      <c r="B167" s="63"/>
      <c r="C167" s="25" t="s">
        <v>333</v>
      </c>
      <c r="E167" s="20"/>
      <c r="F167" s="27" t="s">
        <v>334</v>
      </c>
      <c r="G167" s="28"/>
      <c r="H167" s="29" t="s">
        <v>22</v>
      </c>
    </row>
    <row r="168" spans="1:9" ht="38.25" customHeight="1">
      <c r="A168" s="56"/>
      <c r="B168" s="63"/>
      <c r="C168" s="25" t="s">
        <v>335</v>
      </c>
      <c r="E168" s="20"/>
      <c r="F168" s="21" t="s">
        <v>252</v>
      </c>
      <c r="G168" s="28"/>
      <c r="H168" s="29" t="s">
        <v>22</v>
      </c>
    </row>
    <row r="169" spans="1:9" ht="38.25" customHeight="1">
      <c r="A169" s="56" t="s">
        <v>336</v>
      </c>
      <c r="B169" s="63" t="s">
        <v>337</v>
      </c>
      <c r="C169" s="25" t="s">
        <v>338</v>
      </c>
      <c r="D169" s="4" t="s">
        <v>339</v>
      </c>
      <c r="E169" s="20" t="s">
        <v>340</v>
      </c>
      <c r="F169" s="27" t="s">
        <v>24</v>
      </c>
      <c r="G169" s="28">
        <v>13</v>
      </c>
      <c r="H169" s="29" t="s">
        <v>22</v>
      </c>
      <c r="I169" s="1">
        <f>71+13</f>
        <v>84</v>
      </c>
    </row>
    <row r="170" spans="1:9" ht="38.25" customHeight="1">
      <c r="A170" s="56"/>
      <c r="B170" s="63"/>
      <c r="C170" s="25" t="s">
        <v>341</v>
      </c>
      <c r="E170" s="20"/>
      <c r="F170" s="27" t="s">
        <v>112</v>
      </c>
      <c r="G170" s="28"/>
      <c r="H170" s="29" t="s">
        <v>22</v>
      </c>
    </row>
    <row r="171" spans="1:9" ht="38.25" customHeight="1">
      <c r="A171" s="56"/>
      <c r="B171" s="63"/>
      <c r="C171" s="25" t="s">
        <v>342</v>
      </c>
      <c r="E171" s="20"/>
      <c r="F171" s="27" t="s">
        <v>105</v>
      </c>
      <c r="G171" s="28"/>
      <c r="H171" s="29" t="s">
        <v>22</v>
      </c>
    </row>
    <row r="172" spans="1:9" ht="38.25" customHeight="1">
      <c r="A172" s="56"/>
      <c r="B172" s="63"/>
      <c r="C172" s="25" t="s">
        <v>343</v>
      </c>
      <c r="E172" s="20"/>
      <c r="F172" s="27">
        <v>0</v>
      </c>
      <c r="G172" s="28"/>
      <c r="H172" s="29" t="s">
        <v>22</v>
      </c>
    </row>
    <row r="173" spans="1:9" ht="38.25" customHeight="1">
      <c r="A173" s="56"/>
      <c r="B173" s="63"/>
      <c r="C173" s="25" t="s">
        <v>344</v>
      </c>
      <c r="E173" s="20"/>
      <c r="F173" s="27" t="s">
        <v>296</v>
      </c>
      <c r="G173" s="28"/>
      <c r="H173" s="29" t="s">
        <v>22</v>
      </c>
    </row>
    <row r="174" spans="1:9" ht="38.25" customHeight="1">
      <c r="A174" s="56"/>
      <c r="B174" s="63"/>
      <c r="C174" s="25" t="s">
        <v>345</v>
      </c>
      <c r="E174" s="20"/>
      <c r="F174" s="21" t="s">
        <v>257</v>
      </c>
      <c r="G174" s="28"/>
      <c r="H174" s="29" t="s">
        <v>22</v>
      </c>
    </row>
    <row r="175" spans="1:9" ht="38.25" customHeight="1">
      <c r="A175" s="56" t="s">
        <v>346</v>
      </c>
      <c r="B175" s="63" t="s">
        <v>347</v>
      </c>
      <c r="C175" s="25" t="s">
        <v>348</v>
      </c>
      <c r="D175" s="4" t="s">
        <v>349</v>
      </c>
      <c r="E175" s="20" t="s">
        <v>350</v>
      </c>
      <c r="F175" s="27" t="s">
        <v>351</v>
      </c>
      <c r="G175" s="28" t="s">
        <v>14</v>
      </c>
      <c r="H175" s="29" t="s">
        <v>22</v>
      </c>
      <c r="I175" s="1">
        <f>20+67</f>
        <v>87</v>
      </c>
    </row>
    <row r="176" spans="1:9" ht="38.25" customHeight="1">
      <c r="A176" s="56"/>
      <c r="B176" s="63"/>
      <c r="C176" s="25" t="s">
        <v>352</v>
      </c>
      <c r="E176" s="20"/>
      <c r="F176" s="27" t="s">
        <v>353</v>
      </c>
      <c r="G176" s="28"/>
      <c r="H176" s="29" t="s">
        <v>22</v>
      </c>
    </row>
    <row r="177" spans="1:9" ht="38.25" customHeight="1">
      <c r="A177" s="56"/>
      <c r="B177" s="63"/>
      <c r="C177" s="25" t="s">
        <v>354</v>
      </c>
      <c r="E177" s="20"/>
      <c r="F177" s="21" t="s">
        <v>309</v>
      </c>
      <c r="G177" s="28"/>
      <c r="H177" s="29" t="s">
        <v>22</v>
      </c>
    </row>
    <row r="178" spans="1:9" ht="38.25" customHeight="1">
      <c r="A178" s="56"/>
      <c r="B178" s="63"/>
      <c r="C178" s="25" t="s">
        <v>355</v>
      </c>
      <c r="E178" s="20"/>
      <c r="F178" s="27" t="s">
        <v>91</v>
      </c>
      <c r="G178" s="28"/>
      <c r="H178" s="29" t="s">
        <v>22</v>
      </c>
    </row>
    <row r="179" spans="1:9" ht="38.25" customHeight="1">
      <c r="A179" s="56"/>
      <c r="B179" s="63"/>
      <c r="C179" s="25" t="s">
        <v>356</v>
      </c>
      <c r="E179" s="20"/>
      <c r="F179" s="21" t="s">
        <v>357</v>
      </c>
      <c r="G179" s="28"/>
      <c r="H179" s="29" t="s">
        <v>22</v>
      </c>
    </row>
    <row r="180" spans="1:9" ht="38.25" customHeight="1">
      <c r="A180" s="56"/>
      <c r="B180" s="63"/>
      <c r="C180" s="25" t="s">
        <v>358</v>
      </c>
      <c r="E180" s="20"/>
      <c r="F180" s="21" t="s">
        <v>66</v>
      </c>
      <c r="G180" s="28"/>
      <c r="H180" s="29" t="s">
        <v>22</v>
      </c>
    </row>
    <row r="181" spans="1:9" ht="38.25" customHeight="1">
      <c r="A181" s="56" t="s">
        <v>359</v>
      </c>
      <c r="B181" s="63" t="s">
        <v>360</v>
      </c>
      <c r="C181" s="25" t="s">
        <v>361</v>
      </c>
      <c r="D181" s="4" t="s">
        <v>362</v>
      </c>
      <c r="E181" s="20" t="s">
        <v>363</v>
      </c>
      <c r="F181" s="21" t="s">
        <v>66</v>
      </c>
      <c r="G181" s="28">
        <v>18</v>
      </c>
      <c r="H181" s="29" t="s">
        <v>22</v>
      </c>
      <c r="I181" s="1">
        <f>18+75</f>
        <v>93</v>
      </c>
    </row>
    <row r="182" spans="1:9" ht="38.25" customHeight="1">
      <c r="A182" s="56"/>
      <c r="B182" s="63"/>
      <c r="C182" s="25" t="s">
        <v>364</v>
      </c>
      <c r="E182" s="20"/>
      <c r="F182" s="27" t="s">
        <v>105</v>
      </c>
      <c r="G182" s="28"/>
      <c r="H182" s="29" t="s">
        <v>22</v>
      </c>
    </row>
    <row r="183" spans="1:9" ht="38.25" customHeight="1">
      <c r="A183" s="56"/>
      <c r="B183" s="63"/>
      <c r="C183" s="25" t="s">
        <v>365</v>
      </c>
      <c r="E183" s="20"/>
      <c r="F183" s="27" t="s">
        <v>323</v>
      </c>
      <c r="G183" s="28"/>
      <c r="H183" s="29" t="s">
        <v>22</v>
      </c>
    </row>
    <row r="184" spans="1:9" ht="38.25" customHeight="1">
      <c r="A184" s="56"/>
      <c r="B184" s="63"/>
      <c r="C184" s="25" t="s">
        <v>366</v>
      </c>
      <c r="E184" s="20"/>
      <c r="F184" s="27" t="s">
        <v>105</v>
      </c>
      <c r="G184" s="28"/>
      <c r="H184" s="29" t="s">
        <v>22</v>
      </c>
    </row>
    <row r="185" spans="1:9" ht="38.25" customHeight="1">
      <c r="A185" s="56"/>
      <c r="B185" s="63"/>
      <c r="C185" s="25" t="s">
        <v>367</v>
      </c>
      <c r="E185" s="20"/>
      <c r="F185" s="27" t="s">
        <v>52</v>
      </c>
      <c r="G185" s="28"/>
      <c r="H185" s="29" t="s">
        <v>22</v>
      </c>
    </row>
    <row r="186" spans="1:9" ht="38.25" customHeight="1">
      <c r="A186" s="56"/>
      <c r="B186" s="63"/>
      <c r="C186" s="25" t="s">
        <v>368</v>
      </c>
      <c r="E186" s="20"/>
      <c r="F186" s="27" t="s">
        <v>303</v>
      </c>
      <c r="G186" s="28"/>
      <c r="H186" s="29" t="s">
        <v>22</v>
      </c>
    </row>
    <row r="187" spans="1:9" ht="38.25" customHeight="1">
      <c r="A187" s="56" t="s">
        <v>369</v>
      </c>
      <c r="B187" s="63" t="s">
        <v>370</v>
      </c>
      <c r="C187" s="25" t="s">
        <v>371</v>
      </c>
      <c r="D187" s="4" t="s">
        <v>372</v>
      </c>
      <c r="E187" s="20" t="s">
        <v>363</v>
      </c>
      <c r="F187" s="27" t="s">
        <v>105</v>
      </c>
      <c r="G187" s="28"/>
      <c r="H187" s="29" t="s">
        <v>22</v>
      </c>
      <c r="I187" s="1">
        <f>78</f>
        <v>78</v>
      </c>
    </row>
    <row r="188" spans="1:9" ht="38.25" customHeight="1">
      <c r="A188" s="56"/>
      <c r="B188" s="63"/>
      <c r="C188" s="25" t="s">
        <v>373</v>
      </c>
      <c r="E188" s="20"/>
      <c r="F188" s="21" t="s">
        <v>66</v>
      </c>
      <c r="G188" s="28"/>
      <c r="H188" s="29" t="s">
        <v>22</v>
      </c>
    </row>
    <row r="189" spans="1:9" ht="38.25" customHeight="1">
      <c r="A189" s="56"/>
      <c r="B189" s="63"/>
      <c r="C189" s="25" t="s">
        <v>374</v>
      </c>
      <c r="E189" s="20"/>
      <c r="F189" s="27" t="s">
        <v>255</v>
      </c>
      <c r="G189" s="28"/>
      <c r="H189" s="29" t="s">
        <v>22</v>
      </c>
    </row>
    <row r="190" spans="1:9" ht="38.25" customHeight="1">
      <c r="A190" s="56"/>
      <c r="B190" s="63"/>
      <c r="C190" s="25" t="s">
        <v>375</v>
      </c>
      <c r="E190" s="20"/>
      <c r="F190" s="21" t="s">
        <v>179</v>
      </c>
      <c r="G190" s="28"/>
      <c r="H190" s="29" t="s">
        <v>22</v>
      </c>
    </row>
    <row r="191" spans="1:9" ht="38.25" customHeight="1">
      <c r="A191" s="56"/>
      <c r="B191" s="63"/>
      <c r="C191" s="25" t="s">
        <v>376</v>
      </c>
      <c r="E191" s="20"/>
      <c r="F191" s="27" t="s">
        <v>27</v>
      </c>
      <c r="G191" s="28"/>
      <c r="H191" s="29" t="s">
        <v>22</v>
      </c>
    </row>
    <row r="192" spans="1:9" ht="38.25" customHeight="1">
      <c r="A192" s="56"/>
      <c r="B192" s="63"/>
      <c r="C192" s="25" t="s">
        <v>377</v>
      </c>
      <c r="E192" s="20"/>
      <c r="F192" s="21" t="s">
        <v>378</v>
      </c>
      <c r="G192" s="28"/>
      <c r="H192" s="29" t="s">
        <v>22</v>
      </c>
    </row>
    <row r="193" spans="1:10" ht="38.25" customHeight="1">
      <c r="A193" s="56" t="s">
        <v>379</v>
      </c>
      <c r="B193" s="63" t="s">
        <v>380</v>
      </c>
      <c r="C193" s="25" t="s">
        <v>381</v>
      </c>
      <c r="D193" s="19" t="s">
        <v>382</v>
      </c>
      <c r="E193" s="20" t="s">
        <v>383</v>
      </c>
      <c r="F193" s="21" t="s">
        <v>384</v>
      </c>
      <c r="G193" s="28" t="s">
        <v>53</v>
      </c>
      <c r="H193" s="23" t="s">
        <v>44</v>
      </c>
      <c r="I193" s="38">
        <f>78+21+38</f>
        <v>137</v>
      </c>
      <c r="J193" s="38" t="s">
        <v>385</v>
      </c>
    </row>
    <row r="194" spans="1:10" ht="38.25" customHeight="1">
      <c r="A194" s="56"/>
      <c r="B194" s="63"/>
      <c r="C194" s="25" t="s">
        <v>386</v>
      </c>
      <c r="D194" s="40" t="s">
        <v>387</v>
      </c>
      <c r="E194" s="20"/>
      <c r="F194" s="27">
        <v>0</v>
      </c>
      <c r="G194" s="28"/>
      <c r="H194" s="23" t="s">
        <v>15</v>
      </c>
    </row>
    <row r="195" spans="1:10" ht="38.25" customHeight="1">
      <c r="A195" s="56"/>
      <c r="B195" s="63"/>
      <c r="C195" s="25" t="s">
        <v>388</v>
      </c>
      <c r="E195" s="20"/>
      <c r="F195" s="27" t="s">
        <v>221</v>
      </c>
      <c r="G195" s="28"/>
      <c r="H195" s="23" t="s">
        <v>15</v>
      </c>
    </row>
    <row r="196" spans="1:10" ht="38.25" customHeight="1">
      <c r="A196" s="56"/>
      <c r="B196" s="63"/>
      <c r="C196" s="25" t="s">
        <v>389</v>
      </c>
      <c r="E196" s="20"/>
      <c r="F196" s="27" t="s">
        <v>24</v>
      </c>
      <c r="G196" s="28"/>
      <c r="H196" s="23" t="s">
        <v>103</v>
      </c>
    </row>
    <row r="197" spans="1:10" ht="38.25" customHeight="1">
      <c r="A197" s="56"/>
      <c r="B197" s="63"/>
      <c r="C197" s="25" t="s">
        <v>390</v>
      </c>
      <c r="E197" s="20"/>
      <c r="F197" s="27" t="s">
        <v>37</v>
      </c>
      <c r="G197" s="28"/>
      <c r="H197" s="23" t="s">
        <v>15</v>
      </c>
    </row>
    <row r="198" spans="1:10" ht="38.25" customHeight="1">
      <c r="A198" s="56"/>
      <c r="B198" s="63"/>
      <c r="C198" s="25" t="s">
        <v>391</v>
      </c>
      <c r="E198" s="20"/>
      <c r="F198" s="27" t="s">
        <v>105</v>
      </c>
      <c r="G198" s="28"/>
      <c r="H198" s="23" t="s">
        <v>44</v>
      </c>
    </row>
    <row r="199" spans="1:10" ht="38.25" customHeight="1">
      <c r="A199" s="56" t="s">
        <v>392</v>
      </c>
      <c r="B199" s="63" t="s">
        <v>393</v>
      </c>
      <c r="C199" s="25" t="s">
        <v>394</v>
      </c>
      <c r="D199" s="19" t="s">
        <v>395</v>
      </c>
      <c r="E199" s="20" t="s">
        <v>396</v>
      </c>
      <c r="F199" s="27" t="s">
        <v>110</v>
      </c>
      <c r="G199" s="28">
        <v>19</v>
      </c>
      <c r="H199" s="23" t="s">
        <v>15</v>
      </c>
      <c r="I199" s="24">
        <f>19+79+38</f>
        <v>136</v>
      </c>
      <c r="J199" s="24" t="s">
        <v>16</v>
      </c>
    </row>
    <row r="200" spans="1:10" ht="38.25" customHeight="1">
      <c r="A200" s="56"/>
      <c r="B200" s="63"/>
      <c r="C200" s="25" t="s">
        <v>397</v>
      </c>
      <c r="E200" s="20"/>
      <c r="F200" s="27" t="s">
        <v>398</v>
      </c>
      <c r="G200" s="28"/>
      <c r="H200" s="23" t="s">
        <v>44</v>
      </c>
    </row>
    <row r="201" spans="1:10" ht="38.25" customHeight="1">
      <c r="A201" s="56"/>
      <c r="B201" s="63"/>
      <c r="C201" s="25" t="s">
        <v>399</v>
      </c>
      <c r="E201" s="20"/>
      <c r="F201" s="27" t="s">
        <v>24</v>
      </c>
      <c r="G201" s="28"/>
      <c r="H201" s="23" t="s">
        <v>44</v>
      </c>
    </row>
    <row r="202" spans="1:10" ht="38.25" customHeight="1">
      <c r="A202" s="56"/>
      <c r="B202" s="63"/>
      <c r="C202" s="25" t="s">
        <v>400</v>
      </c>
      <c r="E202" s="20"/>
      <c r="F202" s="21" t="s">
        <v>378</v>
      </c>
      <c r="G202" s="28"/>
      <c r="H202" s="23" t="s">
        <v>44</v>
      </c>
    </row>
    <row r="203" spans="1:10" ht="38.25" customHeight="1">
      <c r="A203" s="56"/>
      <c r="B203" s="63"/>
      <c r="C203" s="25" t="s">
        <v>401</v>
      </c>
      <c r="E203" s="20"/>
      <c r="F203" s="27" t="s">
        <v>323</v>
      </c>
      <c r="G203" s="28"/>
      <c r="H203" s="29" t="s">
        <v>25</v>
      </c>
    </row>
    <row r="204" spans="1:10" ht="38.25" customHeight="1">
      <c r="A204" s="56"/>
      <c r="B204" s="63"/>
      <c r="C204" s="25" t="s">
        <v>402</v>
      </c>
      <c r="E204" s="20"/>
      <c r="F204" s="27" t="s">
        <v>303</v>
      </c>
      <c r="G204" s="28"/>
      <c r="H204" s="23" t="s">
        <v>15</v>
      </c>
    </row>
    <row r="205" spans="1:10" ht="38.25" customHeight="1">
      <c r="A205" s="56" t="s">
        <v>403</v>
      </c>
      <c r="B205" s="63" t="s">
        <v>404</v>
      </c>
      <c r="C205" s="25" t="s">
        <v>405</v>
      </c>
      <c r="D205" s="4" t="s">
        <v>406</v>
      </c>
      <c r="E205" s="20" t="s">
        <v>407</v>
      </c>
      <c r="F205" s="21" t="s">
        <v>95</v>
      </c>
      <c r="G205" s="28"/>
      <c r="H205" s="29" t="s">
        <v>22</v>
      </c>
      <c r="I205" s="1">
        <f>76</f>
        <v>76</v>
      </c>
    </row>
    <row r="206" spans="1:10" ht="38.25" customHeight="1">
      <c r="A206" s="56"/>
      <c r="B206" s="63"/>
      <c r="C206" s="25" t="s">
        <v>408</v>
      </c>
      <c r="E206" s="20"/>
      <c r="F206" s="27" t="s">
        <v>97</v>
      </c>
      <c r="G206" s="28"/>
      <c r="H206" s="29" t="s">
        <v>22</v>
      </c>
    </row>
    <row r="207" spans="1:10" ht="38.25" customHeight="1">
      <c r="A207" s="56"/>
      <c r="B207" s="63"/>
      <c r="C207" s="25" t="s">
        <v>409</v>
      </c>
      <c r="E207" s="20"/>
      <c r="F207" s="27" t="s">
        <v>93</v>
      </c>
      <c r="G207" s="28"/>
      <c r="H207" s="29" t="s">
        <v>22</v>
      </c>
    </row>
    <row r="208" spans="1:10" ht="38.25" customHeight="1">
      <c r="A208" s="56"/>
      <c r="B208" s="63"/>
      <c r="C208" s="25" t="s">
        <v>410</v>
      </c>
      <c r="E208" s="20"/>
      <c r="F208" s="27">
        <v>0</v>
      </c>
      <c r="G208" s="28"/>
      <c r="H208" s="29" t="s">
        <v>22</v>
      </c>
    </row>
    <row r="209" spans="1:9" ht="38.25" customHeight="1">
      <c r="A209" s="56"/>
      <c r="B209" s="63"/>
      <c r="C209" s="25" t="s">
        <v>411</v>
      </c>
      <c r="E209" s="20"/>
      <c r="F209" s="27">
        <v>0</v>
      </c>
      <c r="G209" s="28"/>
      <c r="H209" s="29" t="s">
        <v>22</v>
      </c>
    </row>
    <row r="210" spans="1:9" ht="38.25" customHeight="1">
      <c r="A210" s="56" t="s">
        <v>412</v>
      </c>
      <c r="B210" s="63" t="s">
        <v>413</v>
      </c>
      <c r="C210" s="25" t="s">
        <v>414</v>
      </c>
      <c r="D210" s="4" t="s">
        <v>415</v>
      </c>
      <c r="E210" s="20" t="s">
        <v>416</v>
      </c>
      <c r="F210" s="21" t="s">
        <v>126</v>
      </c>
      <c r="G210" s="28">
        <v>18</v>
      </c>
      <c r="H210" s="23" t="s">
        <v>15</v>
      </c>
      <c r="I210" s="1">
        <f>18+70+35</f>
        <v>123</v>
      </c>
    </row>
    <row r="211" spans="1:9" ht="38.25" customHeight="1">
      <c r="A211" s="56"/>
      <c r="B211" s="63"/>
      <c r="C211" s="25" t="s">
        <v>417</v>
      </c>
      <c r="E211" s="20"/>
      <c r="F211" s="27" t="s">
        <v>323</v>
      </c>
      <c r="G211" s="28"/>
      <c r="H211" s="29">
        <v>30</v>
      </c>
    </row>
    <row r="212" spans="1:9" ht="38.25" customHeight="1">
      <c r="A212" s="56"/>
      <c r="B212" s="63"/>
      <c r="C212" s="25" t="s">
        <v>418</v>
      </c>
      <c r="E212" s="20"/>
      <c r="F212" s="27" t="s">
        <v>52</v>
      </c>
      <c r="G212" s="28"/>
      <c r="H212" s="23" t="s">
        <v>25</v>
      </c>
    </row>
    <row r="213" spans="1:9" ht="38.25" customHeight="1">
      <c r="A213" s="56"/>
      <c r="B213" s="63"/>
      <c r="C213" s="25" t="s">
        <v>419</v>
      </c>
      <c r="E213" s="20"/>
      <c r="F213" s="27" t="s">
        <v>27</v>
      </c>
      <c r="G213" s="28"/>
      <c r="H213" s="23" t="s">
        <v>103</v>
      </c>
    </row>
    <row r="214" spans="1:9" ht="38.25" customHeight="1">
      <c r="A214" s="56"/>
      <c r="B214" s="63"/>
      <c r="C214" s="25" t="s">
        <v>420</v>
      </c>
      <c r="E214" s="20"/>
      <c r="F214" s="27" t="s">
        <v>421</v>
      </c>
      <c r="G214" s="28"/>
      <c r="H214" s="23" t="s">
        <v>103</v>
      </c>
    </row>
    <row r="215" spans="1:9" ht="38.25" customHeight="1">
      <c r="A215" s="56"/>
      <c r="B215" s="63"/>
      <c r="C215" s="25" t="s">
        <v>422</v>
      </c>
      <c r="E215" s="20"/>
      <c r="F215" s="27" t="s">
        <v>221</v>
      </c>
      <c r="G215" s="28"/>
      <c r="H215" s="29">
        <v>34</v>
      </c>
    </row>
    <row r="216" spans="1:9" ht="38.25" customHeight="1">
      <c r="A216" s="56" t="s">
        <v>423</v>
      </c>
      <c r="B216" s="63" t="s">
        <v>424</v>
      </c>
      <c r="C216" s="25" t="s">
        <v>425</v>
      </c>
      <c r="D216" s="4" t="s">
        <v>426</v>
      </c>
      <c r="E216" s="20" t="s">
        <v>427</v>
      </c>
      <c r="F216" s="27">
        <v>0</v>
      </c>
      <c r="G216" s="28"/>
      <c r="H216" s="29" t="s">
        <v>22</v>
      </c>
      <c r="I216" s="1">
        <v>0</v>
      </c>
    </row>
    <row r="217" spans="1:9" ht="38.25" customHeight="1">
      <c r="A217" s="56"/>
      <c r="B217" s="63"/>
      <c r="C217" s="25" t="s">
        <v>428</v>
      </c>
      <c r="E217" s="20"/>
      <c r="F217" s="27">
        <v>0</v>
      </c>
      <c r="G217" s="28"/>
      <c r="H217" s="29" t="s">
        <v>22</v>
      </c>
    </row>
    <row r="218" spans="1:9" ht="38.25" customHeight="1">
      <c r="A218" s="56"/>
      <c r="B218" s="63"/>
      <c r="C218" s="25" t="s">
        <v>429</v>
      </c>
      <c r="E218" s="20"/>
      <c r="F218" s="27">
        <v>0</v>
      </c>
      <c r="G218" s="28"/>
      <c r="H218" s="29" t="s">
        <v>22</v>
      </c>
    </row>
    <row r="219" spans="1:9" ht="38.25" customHeight="1">
      <c r="A219" s="56"/>
      <c r="B219" s="63"/>
      <c r="C219" s="25" t="s">
        <v>430</v>
      </c>
      <c r="E219" s="20"/>
      <c r="F219" s="27">
        <v>0</v>
      </c>
      <c r="G219" s="28"/>
      <c r="H219" s="29" t="s">
        <v>22</v>
      </c>
    </row>
    <row r="220" spans="1:9" ht="38.25" customHeight="1">
      <c r="A220" s="56"/>
      <c r="B220" s="63"/>
      <c r="C220" s="25" t="s">
        <v>431</v>
      </c>
      <c r="E220" s="20"/>
      <c r="F220" s="27">
        <v>0</v>
      </c>
      <c r="G220" s="28"/>
      <c r="H220" s="29" t="s">
        <v>22</v>
      </c>
    </row>
    <row r="221" spans="1:9" ht="38.25" customHeight="1">
      <c r="A221" s="56" t="s">
        <v>432</v>
      </c>
      <c r="B221" s="63" t="s">
        <v>433</v>
      </c>
      <c r="C221" s="25" t="s">
        <v>434</v>
      </c>
      <c r="D221" s="4" t="s">
        <v>435</v>
      </c>
      <c r="E221" s="20" t="s">
        <v>220</v>
      </c>
      <c r="F221" s="21" t="s">
        <v>179</v>
      </c>
      <c r="G221" s="28" t="s">
        <v>14</v>
      </c>
      <c r="H221" s="23" t="s">
        <v>103</v>
      </c>
      <c r="I221" s="1">
        <f>20+57+31</f>
        <v>108</v>
      </c>
    </row>
    <row r="222" spans="1:9" ht="38.25" customHeight="1">
      <c r="A222" s="56"/>
      <c r="B222" s="63"/>
      <c r="C222" s="25" t="s">
        <v>436</v>
      </c>
      <c r="E222" s="20"/>
      <c r="F222" s="27" t="s">
        <v>182</v>
      </c>
      <c r="G222" s="28"/>
      <c r="H222" s="23" t="s">
        <v>25</v>
      </c>
    </row>
    <row r="223" spans="1:9" ht="38.25" customHeight="1">
      <c r="A223" s="56"/>
      <c r="B223" s="63"/>
      <c r="C223" s="25" t="s">
        <v>437</v>
      </c>
      <c r="E223" s="20"/>
      <c r="F223" s="27" t="s">
        <v>182</v>
      </c>
      <c r="G223" s="28"/>
      <c r="H223" s="23" t="s">
        <v>103</v>
      </c>
    </row>
    <row r="224" spans="1:9" ht="38.25" customHeight="1">
      <c r="A224" s="56"/>
      <c r="B224" s="63"/>
      <c r="C224" s="25" t="s">
        <v>438</v>
      </c>
      <c r="E224" s="20"/>
      <c r="F224" s="27" t="s">
        <v>105</v>
      </c>
      <c r="G224" s="28"/>
      <c r="H224" s="23" t="s">
        <v>25</v>
      </c>
    </row>
    <row r="225" spans="1:9" ht="38.25" customHeight="1">
      <c r="A225" s="56"/>
      <c r="B225" s="63"/>
      <c r="C225" s="25" t="s">
        <v>439</v>
      </c>
      <c r="E225" s="20"/>
      <c r="F225" s="27" t="s">
        <v>225</v>
      </c>
      <c r="G225" s="28"/>
      <c r="H225" s="23" t="s">
        <v>15</v>
      </c>
    </row>
    <row r="226" spans="1:9" ht="38.25" customHeight="1">
      <c r="A226" s="56" t="s">
        <v>440</v>
      </c>
      <c r="B226" s="63" t="s">
        <v>441</v>
      </c>
      <c r="C226" s="25" t="s">
        <v>442</v>
      </c>
      <c r="D226" s="4" t="s">
        <v>443</v>
      </c>
      <c r="E226" s="20" t="s">
        <v>444</v>
      </c>
      <c r="F226" s="27">
        <v>0</v>
      </c>
      <c r="G226" s="28">
        <v>15</v>
      </c>
      <c r="H226" s="29"/>
      <c r="I226" s="1">
        <f>15+78+38</f>
        <v>131</v>
      </c>
    </row>
    <row r="227" spans="1:9" ht="38.25" customHeight="1">
      <c r="A227" s="56"/>
      <c r="B227" s="63"/>
      <c r="C227" s="25" t="s">
        <v>445</v>
      </c>
      <c r="E227" s="20"/>
      <c r="F227" s="27">
        <v>0</v>
      </c>
      <c r="G227" s="28"/>
      <c r="H227" s="29"/>
    </row>
    <row r="228" spans="1:9" ht="38.25" customHeight="1">
      <c r="A228" s="56"/>
      <c r="B228" s="63"/>
      <c r="C228" s="25" t="s">
        <v>446</v>
      </c>
      <c r="E228" s="20"/>
      <c r="F228" s="27">
        <v>0</v>
      </c>
      <c r="G228" s="28"/>
      <c r="H228" s="29"/>
    </row>
    <row r="229" spans="1:9" ht="38.25" customHeight="1">
      <c r="A229" s="56"/>
      <c r="B229" s="63"/>
      <c r="C229" s="25" t="s">
        <v>447</v>
      </c>
      <c r="E229" s="20"/>
      <c r="F229" s="27" t="s">
        <v>52</v>
      </c>
      <c r="G229" s="28"/>
      <c r="H229" s="23" t="s">
        <v>15</v>
      </c>
    </row>
    <row r="230" spans="1:9" ht="38.25" customHeight="1">
      <c r="A230" s="56"/>
      <c r="B230" s="63"/>
      <c r="C230" s="25" t="s">
        <v>448</v>
      </c>
      <c r="E230" s="20"/>
      <c r="F230" s="21" t="s">
        <v>126</v>
      </c>
      <c r="G230" s="28"/>
      <c r="H230" s="23" t="s">
        <v>44</v>
      </c>
    </row>
    <row r="231" spans="1:9" ht="38.25" customHeight="1">
      <c r="A231" s="56"/>
      <c r="B231" s="63"/>
      <c r="C231" s="25" t="s">
        <v>449</v>
      </c>
      <c r="E231" s="20"/>
      <c r="F231" s="27">
        <v>0</v>
      </c>
      <c r="G231" s="28"/>
      <c r="H231" s="29"/>
    </row>
    <row r="232" spans="1:9" ht="38.25" customHeight="1">
      <c r="A232" s="56" t="s">
        <v>450</v>
      </c>
      <c r="B232" s="63" t="s">
        <v>451</v>
      </c>
      <c r="C232" s="25" t="s">
        <v>452</v>
      </c>
      <c r="D232" s="4" t="s">
        <v>453</v>
      </c>
      <c r="E232" s="20" t="s">
        <v>454</v>
      </c>
      <c r="F232" s="27" t="s">
        <v>323</v>
      </c>
      <c r="G232" s="28"/>
      <c r="H232" s="23" t="s">
        <v>25</v>
      </c>
      <c r="I232" s="1">
        <f>66+36</f>
        <v>102</v>
      </c>
    </row>
    <row r="233" spans="1:9" ht="38.25" customHeight="1">
      <c r="A233" s="56"/>
      <c r="B233" s="63"/>
      <c r="C233" s="25" t="s">
        <v>455</v>
      </c>
      <c r="E233" s="20"/>
      <c r="F233" s="27" t="s">
        <v>211</v>
      </c>
      <c r="G233" s="28"/>
      <c r="H233" s="29"/>
    </row>
    <row r="234" spans="1:9" ht="38.25" customHeight="1">
      <c r="A234" s="56"/>
      <c r="B234" s="63"/>
      <c r="C234" s="25" t="s">
        <v>456</v>
      </c>
      <c r="E234" s="20"/>
      <c r="F234" s="27" t="s">
        <v>457</v>
      </c>
      <c r="G234" s="28"/>
      <c r="H234" s="29">
        <v>34</v>
      </c>
    </row>
    <row r="235" spans="1:9" ht="38.25" customHeight="1">
      <c r="A235" s="56"/>
      <c r="B235" s="63"/>
      <c r="C235" s="25" t="s">
        <v>458</v>
      </c>
      <c r="E235" s="20"/>
      <c r="F235" s="21" t="s">
        <v>459</v>
      </c>
      <c r="G235" s="28"/>
      <c r="H235" s="29"/>
    </row>
    <row r="236" spans="1:9" ht="38.25" customHeight="1">
      <c r="A236" s="56"/>
      <c r="B236" s="63"/>
      <c r="C236" s="25" t="s">
        <v>460</v>
      </c>
      <c r="E236" s="20"/>
      <c r="F236" s="27" t="s">
        <v>88</v>
      </c>
      <c r="G236" s="28"/>
      <c r="H236" s="23" t="s">
        <v>20</v>
      </c>
    </row>
    <row r="237" spans="1:9" ht="38.25" customHeight="1">
      <c r="A237" s="56"/>
      <c r="B237" s="63"/>
      <c r="C237" s="25" t="s">
        <v>461</v>
      </c>
      <c r="E237" s="20"/>
      <c r="F237" s="21" t="s">
        <v>179</v>
      </c>
      <c r="G237" s="28"/>
      <c r="H237" s="23" t="s">
        <v>15</v>
      </c>
    </row>
    <row r="238" spans="1:9" ht="38.25" customHeight="1">
      <c r="A238" s="56" t="s">
        <v>462</v>
      </c>
      <c r="B238" s="63" t="s">
        <v>463</v>
      </c>
      <c r="C238" s="25" t="s">
        <v>464</v>
      </c>
      <c r="D238" s="4" t="s">
        <v>465</v>
      </c>
      <c r="E238" s="20" t="s">
        <v>466</v>
      </c>
      <c r="F238" s="27">
        <v>0</v>
      </c>
      <c r="G238" s="28"/>
      <c r="H238" s="29" t="s">
        <v>22</v>
      </c>
      <c r="I238" s="1">
        <f>76</f>
        <v>76</v>
      </c>
    </row>
    <row r="239" spans="1:9" ht="38.25" customHeight="1">
      <c r="A239" s="56"/>
      <c r="B239" s="63"/>
      <c r="C239" s="25" t="s">
        <v>467</v>
      </c>
      <c r="E239" s="20"/>
      <c r="F239" s="27" t="s">
        <v>323</v>
      </c>
      <c r="G239" s="28"/>
      <c r="H239" s="29" t="s">
        <v>22</v>
      </c>
    </row>
    <row r="240" spans="1:9" ht="38.25" customHeight="1">
      <c r="A240" s="56"/>
      <c r="B240" s="63"/>
      <c r="C240" s="25" t="s">
        <v>468</v>
      </c>
      <c r="E240" s="20"/>
      <c r="F240" s="27" t="s">
        <v>93</v>
      </c>
      <c r="G240" s="28"/>
      <c r="H240" s="29" t="s">
        <v>22</v>
      </c>
    </row>
    <row r="241" spans="1:10" ht="38.25" customHeight="1">
      <c r="A241" s="56"/>
      <c r="B241" s="63"/>
      <c r="C241" s="25" t="s">
        <v>469</v>
      </c>
      <c r="E241" s="20"/>
      <c r="F241" s="27" t="s">
        <v>27</v>
      </c>
      <c r="G241" s="28"/>
      <c r="H241" s="29" t="s">
        <v>22</v>
      </c>
    </row>
    <row r="242" spans="1:10" ht="38.25" customHeight="1">
      <c r="A242" s="56"/>
      <c r="B242" s="63"/>
      <c r="C242" s="25" t="s">
        <v>470</v>
      </c>
      <c r="E242" s="20"/>
      <c r="F242" s="27" t="s">
        <v>323</v>
      </c>
      <c r="G242" s="28"/>
      <c r="H242" s="29" t="s">
        <v>22</v>
      </c>
    </row>
    <row r="243" spans="1:10" ht="38.25" customHeight="1">
      <c r="A243" s="56"/>
      <c r="B243" s="63"/>
      <c r="C243" s="25" t="s">
        <v>471</v>
      </c>
      <c r="E243" s="20"/>
      <c r="F243" s="27" t="s">
        <v>27</v>
      </c>
      <c r="G243" s="28"/>
      <c r="H243" s="29" t="s">
        <v>22</v>
      </c>
    </row>
    <row r="244" spans="1:10" ht="38.25" customHeight="1">
      <c r="A244" s="56" t="s">
        <v>472</v>
      </c>
      <c r="B244" s="63" t="s">
        <v>473</v>
      </c>
      <c r="C244" s="25" t="s">
        <v>474</v>
      </c>
      <c r="D244" s="4" t="s">
        <v>475</v>
      </c>
      <c r="E244" s="20" t="s">
        <v>476</v>
      </c>
      <c r="F244" s="27">
        <v>0</v>
      </c>
      <c r="G244" s="28"/>
      <c r="H244" s="29" t="s">
        <v>22</v>
      </c>
      <c r="I244" s="1">
        <v>0</v>
      </c>
    </row>
    <row r="245" spans="1:10" ht="38.25" customHeight="1">
      <c r="A245" s="56"/>
      <c r="B245" s="63"/>
      <c r="C245" s="25" t="s">
        <v>477</v>
      </c>
      <c r="E245" s="20"/>
      <c r="F245" s="27">
        <v>0</v>
      </c>
      <c r="G245" s="28"/>
      <c r="H245" s="29" t="s">
        <v>22</v>
      </c>
    </row>
    <row r="246" spans="1:10" ht="38.25" customHeight="1">
      <c r="A246" s="56"/>
      <c r="B246" s="63"/>
      <c r="C246" s="25" t="s">
        <v>478</v>
      </c>
      <c r="E246" s="20"/>
      <c r="F246" s="27">
        <v>0</v>
      </c>
      <c r="G246" s="28"/>
      <c r="H246" s="29" t="s">
        <v>22</v>
      </c>
    </row>
    <row r="247" spans="1:10" ht="38.25" customHeight="1">
      <c r="A247" s="56"/>
      <c r="B247" s="63"/>
      <c r="C247" s="25" t="s">
        <v>479</v>
      </c>
      <c r="E247" s="20"/>
      <c r="F247" s="27">
        <v>0</v>
      </c>
      <c r="G247" s="28"/>
      <c r="H247" s="29" t="s">
        <v>22</v>
      </c>
    </row>
    <row r="248" spans="1:10" ht="38.25" customHeight="1">
      <c r="A248" s="56"/>
      <c r="B248" s="63"/>
      <c r="C248" s="25" t="s">
        <v>480</v>
      </c>
      <c r="E248" s="20"/>
      <c r="F248" s="27">
        <v>0</v>
      </c>
      <c r="G248" s="28"/>
      <c r="H248" s="29" t="s">
        <v>22</v>
      </c>
    </row>
    <row r="249" spans="1:10" ht="38.25" customHeight="1">
      <c r="A249" s="56"/>
      <c r="B249" s="63"/>
      <c r="C249" s="25" t="s">
        <v>481</v>
      </c>
      <c r="E249" s="20"/>
      <c r="F249" s="27">
        <v>0</v>
      </c>
      <c r="G249" s="28"/>
      <c r="H249" s="29" t="s">
        <v>22</v>
      </c>
    </row>
    <row r="250" spans="1:10" ht="38.25" customHeight="1">
      <c r="A250" s="56" t="s">
        <v>482</v>
      </c>
      <c r="B250" s="63" t="s">
        <v>483</v>
      </c>
      <c r="C250" s="25" t="s">
        <v>484</v>
      </c>
      <c r="D250" s="4" t="s">
        <v>485</v>
      </c>
      <c r="E250" s="20" t="s">
        <v>486</v>
      </c>
      <c r="F250" s="27" t="s">
        <v>201</v>
      </c>
      <c r="G250" s="28"/>
      <c r="H250" s="29" t="s">
        <v>22</v>
      </c>
      <c r="I250" s="1">
        <f>59</f>
        <v>59</v>
      </c>
    </row>
    <row r="251" spans="1:10" ht="38.25" customHeight="1">
      <c r="A251" s="56"/>
      <c r="B251" s="63"/>
      <c r="C251" s="25" t="s">
        <v>487</v>
      </c>
      <c r="E251" s="20"/>
      <c r="F251" s="27" t="s">
        <v>293</v>
      </c>
      <c r="G251" s="28"/>
      <c r="H251" s="29" t="s">
        <v>22</v>
      </c>
    </row>
    <row r="252" spans="1:10" ht="38.25" customHeight="1">
      <c r="A252" s="56"/>
      <c r="B252" s="63"/>
      <c r="C252" s="25" t="s">
        <v>488</v>
      </c>
      <c r="E252" s="20"/>
      <c r="F252" s="27" t="s">
        <v>293</v>
      </c>
      <c r="G252" s="28"/>
      <c r="H252" s="29"/>
    </row>
    <row r="253" spans="1:10" ht="38.25" customHeight="1">
      <c r="A253" s="56"/>
      <c r="B253" s="63"/>
      <c r="C253" s="25" t="s">
        <v>489</v>
      </c>
      <c r="E253" s="20"/>
      <c r="F253" s="27" t="s">
        <v>192</v>
      </c>
      <c r="G253" s="28"/>
      <c r="H253" s="29" t="s">
        <v>22</v>
      </c>
    </row>
    <row r="254" spans="1:10" ht="38.25" customHeight="1">
      <c r="A254" s="56"/>
      <c r="B254" s="63"/>
      <c r="C254" s="25" t="s">
        <v>490</v>
      </c>
      <c r="E254" s="20"/>
      <c r="F254" s="27" t="s">
        <v>221</v>
      </c>
      <c r="G254" s="28"/>
      <c r="H254" s="29" t="s">
        <v>22</v>
      </c>
    </row>
    <row r="255" spans="1:10" ht="38.25" customHeight="1">
      <c r="A255" s="56"/>
      <c r="B255" s="63"/>
      <c r="C255" s="25" t="s">
        <v>491</v>
      </c>
      <c r="E255" s="20"/>
      <c r="F255" s="27" t="s">
        <v>492</v>
      </c>
      <c r="G255" s="28"/>
      <c r="H255" s="29" t="s">
        <v>22</v>
      </c>
    </row>
    <row r="256" spans="1:10" ht="38.25" customHeight="1">
      <c r="A256" s="56" t="s">
        <v>493</v>
      </c>
      <c r="B256" s="63" t="s">
        <v>483</v>
      </c>
      <c r="C256" s="25" t="s">
        <v>494</v>
      </c>
      <c r="D256" s="19" t="s">
        <v>485</v>
      </c>
      <c r="E256" s="20" t="s">
        <v>486</v>
      </c>
      <c r="F256" s="27" t="s">
        <v>303</v>
      </c>
      <c r="G256" s="28" t="s">
        <v>14</v>
      </c>
      <c r="H256" s="23" t="s">
        <v>103</v>
      </c>
      <c r="I256" s="24">
        <f>80+20+37</f>
        <v>137</v>
      </c>
      <c r="J256" s="24" t="s">
        <v>385</v>
      </c>
    </row>
    <row r="257" spans="1:9" ht="38.25" customHeight="1">
      <c r="A257" s="56"/>
      <c r="B257" s="63"/>
      <c r="C257" s="25" t="s">
        <v>495</v>
      </c>
      <c r="E257" s="20"/>
      <c r="F257" s="21" t="s">
        <v>284</v>
      </c>
      <c r="G257" s="28" t="s">
        <v>14</v>
      </c>
      <c r="H257" s="23" t="s">
        <v>25</v>
      </c>
    </row>
    <row r="258" spans="1:9" ht="38.25" customHeight="1">
      <c r="A258" s="56"/>
      <c r="B258" s="63"/>
      <c r="C258" s="25" t="s">
        <v>496</v>
      </c>
      <c r="E258" s="20"/>
      <c r="F258" s="21" t="s">
        <v>497</v>
      </c>
      <c r="G258" s="28" t="s">
        <v>14</v>
      </c>
      <c r="H258" s="23" t="s">
        <v>15</v>
      </c>
    </row>
    <row r="259" spans="1:9" ht="38.25" customHeight="1">
      <c r="A259" s="56"/>
      <c r="B259" s="63"/>
      <c r="C259" s="25" t="s">
        <v>498</v>
      </c>
      <c r="E259" s="20"/>
      <c r="F259" s="27" t="s">
        <v>112</v>
      </c>
      <c r="G259" s="28" t="s">
        <v>14</v>
      </c>
      <c r="H259" s="23" t="s">
        <v>15</v>
      </c>
    </row>
    <row r="260" spans="1:9" ht="38.25" customHeight="1">
      <c r="A260" s="56"/>
      <c r="B260" s="63"/>
      <c r="C260" s="25" t="s">
        <v>499</v>
      </c>
      <c r="E260" s="20"/>
      <c r="F260" s="27" t="s">
        <v>93</v>
      </c>
      <c r="G260" s="28" t="s">
        <v>14</v>
      </c>
      <c r="H260" s="23" t="s">
        <v>20</v>
      </c>
    </row>
    <row r="261" spans="1:9" ht="38.25" customHeight="1">
      <c r="A261" s="56"/>
      <c r="B261" s="63"/>
      <c r="C261" s="25" t="s">
        <v>500</v>
      </c>
      <c r="E261" s="20"/>
      <c r="F261" s="27" t="s">
        <v>52</v>
      </c>
      <c r="G261" s="28" t="s">
        <v>14</v>
      </c>
      <c r="H261" s="23" t="s">
        <v>25</v>
      </c>
    </row>
    <row r="262" spans="1:9" ht="38.25" customHeight="1">
      <c r="A262" s="56" t="s">
        <v>501</v>
      </c>
      <c r="B262" s="63" t="s">
        <v>502</v>
      </c>
      <c r="C262" s="25" t="s">
        <v>503</v>
      </c>
      <c r="D262" s="4" t="s">
        <v>504</v>
      </c>
      <c r="E262" s="20" t="s">
        <v>486</v>
      </c>
      <c r="F262" s="27" t="s">
        <v>323</v>
      </c>
      <c r="G262" s="28"/>
      <c r="H262" s="29" t="s">
        <v>22</v>
      </c>
      <c r="I262" s="1">
        <v>59</v>
      </c>
    </row>
    <row r="263" spans="1:9" ht="38.25" customHeight="1">
      <c r="A263" s="56"/>
      <c r="B263" s="63"/>
      <c r="C263" s="25" t="s">
        <v>505</v>
      </c>
      <c r="E263" s="20"/>
      <c r="F263" s="27" t="s">
        <v>105</v>
      </c>
      <c r="G263" s="28"/>
      <c r="H263" s="29"/>
    </row>
    <row r="264" spans="1:9" ht="38.25" customHeight="1">
      <c r="A264" s="56"/>
      <c r="B264" s="63"/>
      <c r="C264" s="25" t="s">
        <v>506</v>
      </c>
      <c r="E264" s="20"/>
      <c r="F264" s="27" t="s">
        <v>225</v>
      </c>
      <c r="G264" s="28"/>
      <c r="H264" s="29" t="s">
        <v>22</v>
      </c>
    </row>
    <row r="265" spans="1:9" ht="38.25" customHeight="1">
      <c r="A265" s="56"/>
      <c r="B265" s="63"/>
      <c r="C265" s="25" t="s">
        <v>507</v>
      </c>
      <c r="E265" s="20"/>
      <c r="F265" s="27" t="s">
        <v>508</v>
      </c>
      <c r="G265" s="28"/>
      <c r="H265" s="29" t="s">
        <v>22</v>
      </c>
    </row>
    <row r="266" spans="1:9" ht="38.25" customHeight="1">
      <c r="A266" s="56"/>
      <c r="B266" s="63"/>
      <c r="C266" s="25" t="s">
        <v>509</v>
      </c>
      <c r="E266" s="20"/>
      <c r="F266" s="27" t="s">
        <v>88</v>
      </c>
      <c r="G266" s="28"/>
      <c r="H266" s="29" t="s">
        <v>22</v>
      </c>
    </row>
    <row r="267" spans="1:9" ht="38.25" customHeight="1">
      <c r="A267" s="56"/>
      <c r="B267" s="63"/>
      <c r="C267" s="25" t="s">
        <v>510</v>
      </c>
      <c r="E267" s="20"/>
      <c r="F267" s="27" t="s">
        <v>511</v>
      </c>
      <c r="G267" s="28"/>
      <c r="H267" s="29" t="s">
        <v>22</v>
      </c>
    </row>
    <row r="268" spans="1:9" ht="38.25" customHeight="1">
      <c r="A268" s="56" t="s">
        <v>512</v>
      </c>
      <c r="B268" s="63" t="s">
        <v>513</v>
      </c>
      <c r="C268" s="25" t="s">
        <v>514</v>
      </c>
      <c r="D268" s="4" t="s">
        <v>515</v>
      </c>
      <c r="E268" s="20" t="s">
        <v>516</v>
      </c>
      <c r="F268" s="27" t="s">
        <v>517</v>
      </c>
      <c r="G268" s="28">
        <v>19</v>
      </c>
      <c r="H268" s="23" t="s">
        <v>15</v>
      </c>
      <c r="I268" s="1">
        <f>75+19+39</f>
        <v>133</v>
      </c>
    </row>
    <row r="269" spans="1:9" ht="38.25" customHeight="1">
      <c r="A269" s="56"/>
      <c r="B269" s="63"/>
      <c r="C269" s="25" t="s">
        <v>518</v>
      </c>
      <c r="E269" s="20"/>
      <c r="F269" s="21" t="s">
        <v>497</v>
      </c>
      <c r="G269" s="28"/>
      <c r="H269" s="23" t="s">
        <v>44</v>
      </c>
    </row>
    <row r="270" spans="1:9" ht="38.25" customHeight="1">
      <c r="A270" s="56"/>
      <c r="B270" s="63"/>
      <c r="C270" s="25" t="s">
        <v>519</v>
      </c>
      <c r="E270" s="20"/>
      <c r="F270" s="21" t="s">
        <v>179</v>
      </c>
      <c r="G270" s="28"/>
      <c r="H270" s="23" t="s">
        <v>44</v>
      </c>
    </row>
    <row r="271" spans="1:9" ht="38.25" customHeight="1">
      <c r="A271" s="56"/>
      <c r="B271" s="63"/>
      <c r="C271" s="25" t="s">
        <v>520</v>
      </c>
      <c r="E271" s="20"/>
      <c r="F271" s="27" t="s">
        <v>88</v>
      </c>
      <c r="G271" s="28"/>
      <c r="H271" s="23" t="s">
        <v>44</v>
      </c>
    </row>
    <row r="272" spans="1:9" ht="38.25" customHeight="1">
      <c r="A272" s="56"/>
      <c r="B272" s="63"/>
      <c r="C272" s="25" t="s">
        <v>521</v>
      </c>
      <c r="E272" s="20"/>
      <c r="F272" s="27" t="s">
        <v>522</v>
      </c>
      <c r="G272" s="28"/>
      <c r="H272" s="23" t="s">
        <v>44</v>
      </c>
    </row>
    <row r="273" spans="1:9" ht="38.25" customHeight="1">
      <c r="A273" s="56"/>
      <c r="B273" s="63"/>
      <c r="C273" s="25" t="s">
        <v>523</v>
      </c>
      <c r="E273" s="20"/>
      <c r="F273" s="21" t="s">
        <v>497</v>
      </c>
      <c r="G273" s="28"/>
      <c r="H273" s="23" t="s">
        <v>89</v>
      </c>
    </row>
    <row r="274" spans="1:9" ht="38.25" customHeight="1">
      <c r="A274" s="56" t="s">
        <v>524</v>
      </c>
      <c r="B274" s="63" t="s">
        <v>525</v>
      </c>
      <c r="C274" s="25" t="s">
        <v>526</v>
      </c>
      <c r="D274" s="4" t="s">
        <v>527</v>
      </c>
      <c r="E274" s="20" t="s">
        <v>528</v>
      </c>
      <c r="F274" s="27" t="s">
        <v>24</v>
      </c>
      <c r="G274" s="28">
        <v>12</v>
      </c>
      <c r="H274" s="29"/>
      <c r="I274" s="1">
        <f>12+69+35</f>
        <v>116</v>
      </c>
    </row>
    <row r="275" spans="1:9" ht="38.25" customHeight="1">
      <c r="A275" s="56"/>
      <c r="B275" s="63"/>
      <c r="C275" s="25" t="s">
        <v>529</v>
      </c>
      <c r="E275" s="20"/>
      <c r="F275" s="27" t="s">
        <v>62</v>
      </c>
      <c r="G275" s="28"/>
      <c r="H275" s="29">
        <v>34</v>
      </c>
    </row>
    <row r="276" spans="1:9" ht="38.25" customHeight="1">
      <c r="A276" s="56"/>
      <c r="B276" s="63"/>
      <c r="C276" s="25" t="s">
        <v>530</v>
      </c>
      <c r="E276" s="20"/>
      <c r="F276" s="27" t="s">
        <v>93</v>
      </c>
      <c r="G276" s="28"/>
      <c r="H276" s="23" t="s">
        <v>103</v>
      </c>
    </row>
    <row r="277" spans="1:9" ht="38.25" customHeight="1">
      <c r="A277" s="56"/>
      <c r="B277" s="63"/>
      <c r="C277" s="25" t="s">
        <v>531</v>
      </c>
      <c r="E277" s="20"/>
      <c r="F277" s="27" t="s">
        <v>52</v>
      </c>
      <c r="G277" s="28"/>
      <c r="H277" s="23" t="s">
        <v>20</v>
      </c>
    </row>
    <row r="278" spans="1:9" ht="38.25" customHeight="1">
      <c r="A278" s="56"/>
      <c r="B278" s="63"/>
      <c r="C278" s="25" t="s">
        <v>532</v>
      </c>
      <c r="E278" s="20"/>
      <c r="F278" s="27" t="s">
        <v>27</v>
      </c>
      <c r="G278" s="28"/>
      <c r="H278" s="29">
        <v>31</v>
      </c>
    </row>
    <row r="279" spans="1:9" ht="38.25" customHeight="1">
      <c r="A279" s="56"/>
      <c r="B279" s="63"/>
      <c r="C279" s="25" t="s">
        <v>533</v>
      </c>
      <c r="E279" s="20"/>
      <c r="F279" s="27" t="s">
        <v>492</v>
      </c>
      <c r="G279" s="28"/>
      <c r="H279" s="23" t="s">
        <v>44</v>
      </c>
    </row>
    <row r="280" spans="1:9" ht="38.25" customHeight="1">
      <c r="A280" s="56" t="s">
        <v>534</v>
      </c>
      <c r="B280" s="63" t="s">
        <v>535</v>
      </c>
      <c r="C280" s="25" t="s">
        <v>536</v>
      </c>
      <c r="D280" s="4" t="s">
        <v>537</v>
      </c>
      <c r="E280" s="20" t="s">
        <v>538</v>
      </c>
      <c r="F280" s="27" t="s">
        <v>539</v>
      </c>
      <c r="G280" s="28"/>
      <c r="H280" s="29" t="s">
        <v>22</v>
      </c>
      <c r="I280" s="1">
        <f>43</f>
        <v>43</v>
      </c>
    </row>
    <row r="281" spans="1:9" ht="38.25" customHeight="1">
      <c r="A281" s="56"/>
      <c r="B281" s="63"/>
      <c r="C281" s="25" t="s">
        <v>540</v>
      </c>
      <c r="E281" s="20"/>
      <c r="F281" s="27" t="s">
        <v>262</v>
      </c>
      <c r="G281" s="28"/>
      <c r="H281" s="29" t="s">
        <v>22</v>
      </c>
    </row>
    <row r="282" spans="1:9" ht="38.25" customHeight="1">
      <c r="A282" s="56"/>
      <c r="B282" s="63"/>
      <c r="C282" s="25" t="s">
        <v>541</v>
      </c>
      <c r="E282" s="20"/>
      <c r="F282" s="27" t="s">
        <v>542</v>
      </c>
      <c r="G282" s="28"/>
      <c r="H282" s="29" t="s">
        <v>22</v>
      </c>
    </row>
    <row r="283" spans="1:9" ht="38.25" customHeight="1">
      <c r="A283" s="56"/>
      <c r="B283" s="63"/>
      <c r="C283" s="25" t="s">
        <v>543</v>
      </c>
      <c r="E283" s="20"/>
      <c r="F283" s="27" t="s">
        <v>542</v>
      </c>
      <c r="G283" s="28"/>
      <c r="H283" s="29" t="s">
        <v>22</v>
      </c>
    </row>
    <row r="284" spans="1:9" ht="38.25" customHeight="1">
      <c r="A284" s="56"/>
      <c r="B284" s="63"/>
      <c r="C284" s="25" t="s">
        <v>544</v>
      </c>
      <c r="E284" s="20"/>
      <c r="F284" s="27" t="s">
        <v>70</v>
      </c>
      <c r="G284" s="28"/>
      <c r="H284" s="29" t="s">
        <v>22</v>
      </c>
    </row>
    <row r="285" spans="1:9" ht="38.25" customHeight="1">
      <c r="A285" s="56" t="s">
        <v>545</v>
      </c>
      <c r="B285" s="63" t="s">
        <v>546</v>
      </c>
      <c r="C285" s="25" t="s">
        <v>547</v>
      </c>
      <c r="D285" s="4" t="s">
        <v>548</v>
      </c>
      <c r="E285" s="20" t="s">
        <v>549</v>
      </c>
      <c r="F285" s="27" t="s">
        <v>334</v>
      </c>
      <c r="G285" s="28"/>
      <c r="H285" s="29" t="s">
        <v>22</v>
      </c>
      <c r="I285" s="1">
        <f>53</f>
        <v>53</v>
      </c>
    </row>
    <row r="286" spans="1:9" ht="38.25" customHeight="1">
      <c r="A286" s="56"/>
      <c r="B286" s="63"/>
      <c r="C286" s="25" t="s">
        <v>550</v>
      </c>
      <c r="E286" s="20"/>
      <c r="F286" s="27">
        <v>0</v>
      </c>
      <c r="G286" s="28"/>
      <c r="H286" s="29" t="s">
        <v>22</v>
      </c>
    </row>
    <row r="287" spans="1:9" ht="38.25" customHeight="1">
      <c r="A287" s="56"/>
      <c r="B287" s="63"/>
      <c r="C287" s="25" t="s">
        <v>551</v>
      </c>
      <c r="E287" s="20"/>
      <c r="F287" s="27" t="s">
        <v>492</v>
      </c>
      <c r="G287" s="28"/>
      <c r="H287" s="29" t="s">
        <v>22</v>
      </c>
    </row>
    <row r="288" spans="1:9" ht="38.25" customHeight="1">
      <c r="A288" s="56"/>
      <c r="B288" s="63"/>
      <c r="C288" s="25" t="s">
        <v>552</v>
      </c>
      <c r="E288" s="20"/>
      <c r="F288" s="27" t="s">
        <v>177</v>
      </c>
      <c r="G288" s="28"/>
      <c r="H288" s="29" t="s">
        <v>22</v>
      </c>
    </row>
    <row r="289" spans="1:9" ht="38.25" customHeight="1">
      <c r="A289" s="56" t="s">
        <v>553</v>
      </c>
      <c r="B289" s="63" t="s">
        <v>554</v>
      </c>
      <c r="C289" s="25" t="s">
        <v>555</v>
      </c>
      <c r="D289" s="4" t="s">
        <v>556</v>
      </c>
      <c r="E289" s="41" t="s">
        <v>557</v>
      </c>
      <c r="F289" s="27" t="s">
        <v>296</v>
      </c>
      <c r="G289" s="28">
        <v>17</v>
      </c>
      <c r="H289" s="29" t="s">
        <v>22</v>
      </c>
      <c r="I289" s="1">
        <f>17+53</f>
        <v>70</v>
      </c>
    </row>
    <row r="290" spans="1:9" ht="38.25" customHeight="1">
      <c r="A290" s="56"/>
      <c r="B290" s="63"/>
      <c r="C290" s="25" t="s">
        <v>558</v>
      </c>
      <c r="E290" s="41"/>
      <c r="F290" s="27" t="s">
        <v>182</v>
      </c>
      <c r="G290" s="28"/>
      <c r="H290" s="29" t="s">
        <v>22</v>
      </c>
    </row>
    <row r="291" spans="1:9" ht="38.25" customHeight="1">
      <c r="A291" s="56"/>
      <c r="B291" s="63"/>
      <c r="C291" s="25" t="s">
        <v>559</v>
      </c>
      <c r="E291" s="41"/>
      <c r="F291" s="27" t="s">
        <v>192</v>
      </c>
      <c r="G291" s="28"/>
      <c r="H291" s="29" t="s">
        <v>22</v>
      </c>
    </row>
    <row r="292" spans="1:9" ht="38.25" customHeight="1">
      <c r="A292" s="56"/>
      <c r="B292" s="63"/>
      <c r="C292" s="25" t="s">
        <v>560</v>
      </c>
      <c r="E292" s="41"/>
      <c r="F292" s="27" t="s">
        <v>303</v>
      </c>
      <c r="G292" s="28"/>
      <c r="H292" s="29" t="s">
        <v>22</v>
      </c>
    </row>
    <row r="293" spans="1:9" ht="38.25" customHeight="1">
      <c r="A293" s="56"/>
      <c r="B293" s="63"/>
      <c r="C293" s="25" t="s">
        <v>561</v>
      </c>
      <c r="E293" s="41"/>
      <c r="F293" s="27" t="s">
        <v>562</v>
      </c>
      <c r="G293" s="28"/>
      <c r="H293" s="29" t="s">
        <v>22</v>
      </c>
    </row>
    <row r="294" spans="1:9" ht="38.25" customHeight="1">
      <c r="A294" s="56"/>
      <c r="B294" s="63"/>
      <c r="C294" s="25" t="s">
        <v>563</v>
      </c>
      <c r="E294" s="41"/>
      <c r="F294" s="27">
        <v>0</v>
      </c>
      <c r="G294" s="28"/>
      <c r="H294" s="29" t="s">
        <v>22</v>
      </c>
    </row>
    <row r="295" spans="1:9" ht="38.25" customHeight="1">
      <c r="A295" s="56" t="s">
        <v>564</v>
      </c>
      <c r="B295" s="63" t="s">
        <v>565</v>
      </c>
      <c r="C295" s="25" t="s">
        <v>566</v>
      </c>
      <c r="D295" s="4" t="s">
        <v>567</v>
      </c>
      <c r="E295" s="20" t="s">
        <v>568</v>
      </c>
      <c r="F295" s="21" t="s">
        <v>29</v>
      </c>
      <c r="G295" s="28" t="s">
        <v>569</v>
      </c>
      <c r="H295" s="23" t="s">
        <v>89</v>
      </c>
      <c r="I295" s="1">
        <f>22+57+38</f>
        <v>117</v>
      </c>
    </row>
    <row r="296" spans="1:9" ht="38.25" customHeight="1">
      <c r="A296" s="56"/>
      <c r="B296" s="63"/>
      <c r="C296" s="25" t="s">
        <v>570</v>
      </c>
      <c r="E296" s="20"/>
      <c r="F296" s="27" t="s">
        <v>562</v>
      </c>
      <c r="G296" s="28"/>
      <c r="H296" s="23" t="s">
        <v>25</v>
      </c>
    </row>
    <row r="297" spans="1:9" ht="38.25" customHeight="1">
      <c r="A297" s="56"/>
      <c r="B297" s="63"/>
      <c r="C297" s="25" t="s">
        <v>571</v>
      </c>
      <c r="E297" s="20"/>
      <c r="F297" s="27" t="s">
        <v>508</v>
      </c>
      <c r="G297" s="28"/>
      <c r="H297" s="23" t="s">
        <v>15</v>
      </c>
    </row>
    <row r="298" spans="1:9" ht="38.25" customHeight="1">
      <c r="A298" s="56"/>
      <c r="B298" s="63"/>
      <c r="C298" s="25" t="s">
        <v>572</v>
      </c>
      <c r="E298" s="20"/>
      <c r="F298" s="27" t="s">
        <v>64</v>
      </c>
      <c r="G298" s="28"/>
      <c r="H298" s="23" t="s">
        <v>15</v>
      </c>
    </row>
    <row r="299" spans="1:9" ht="38.25" customHeight="1">
      <c r="A299" s="56"/>
      <c r="B299" s="63"/>
      <c r="C299" s="25" t="s">
        <v>573</v>
      </c>
      <c r="E299" s="20"/>
      <c r="F299" s="27" t="s">
        <v>542</v>
      </c>
      <c r="G299" s="28"/>
      <c r="H299" s="23" t="s">
        <v>25</v>
      </c>
    </row>
    <row r="300" spans="1:9" ht="38.25" customHeight="1">
      <c r="A300" s="56"/>
      <c r="B300" s="63"/>
      <c r="C300" s="25" t="s">
        <v>574</v>
      </c>
      <c r="E300" s="20"/>
      <c r="F300" s="27" t="s">
        <v>201</v>
      </c>
      <c r="G300" s="28"/>
      <c r="H300" s="23" t="s">
        <v>15</v>
      </c>
    </row>
    <row r="301" spans="1:9" ht="38.25" customHeight="1">
      <c r="A301" s="56" t="s">
        <v>575</v>
      </c>
      <c r="B301" s="63" t="s">
        <v>565</v>
      </c>
      <c r="C301" s="25" t="s">
        <v>576</v>
      </c>
      <c r="D301" s="4" t="s">
        <v>577</v>
      </c>
      <c r="E301" s="20" t="s">
        <v>568</v>
      </c>
      <c r="F301" s="21" t="s">
        <v>252</v>
      </c>
      <c r="G301" s="28">
        <v>19</v>
      </c>
      <c r="H301" s="23" t="s">
        <v>44</v>
      </c>
      <c r="I301" s="1">
        <f>19+67+37</f>
        <v>123</v>
      </c>
    </row>
    <row r="302" spans="1:9" ht="38.25" customHeight="1">
      <c r="A302" s="56"/>
      <c r="B302" s="63"/>
      <c r="C302" s="25" t="s">
        <v>578</v>
      </c>
      <c r="E302" s="20"/>
      <c r="F302" s="21" t="s">
        <v>280</v>
      </c>
      <c r="G302" s="28"/>
      <c r="H302" s="23" t="s">
        <v>44</v>
      </c>
    </row>
    <row r="303" spans="1:9" ht="38.25" customHeight="1">
      <c r="A303" s="56"/>
      <c r="B303" s="63"/>
      <c r="C303" s="25" t="s">
        <v>579</v>
      </c>
      <c r="E303" s="20"/>
      <c r="F303" s="27" t="s">
        <v>64</v>
      </c>
      <c r="G303" s="28"/>
      <c r="H303" s="23" t="s">
        <v>103</v>
      </c>
    </row>
    <row r="304" spans="1:9" ht="38.25" customHeight="1">
      <c r="A304" s="56"/>
      <c r="B304" s="63"/>
      <c r="C304" s="25" t="s">
        <v>580</v>
      </c>
      <c r="E304" s="20"/>
      <c r="F304" s="27" t="s">
        <v>262</v>
      </c>
      <c r="G304" s="28"/>
      <c r="H304" s="23" t="s">
        <v>25</v>
      </c>
    </row>
    <row r="305" spans="1:9" ht="38.25" customHeight="1">
      <c r="A305" s="56"/>
      <c r="B305" s="63"/>
      <c r="C305" s="25" t="s">
        <v>581</v>
      </c>
      <c r="E305" s="20"/>
      <c r="F305" s="27">
        <v>0</v>
      </c>
      <c r="G305" s="28"/>
      <c r="H305" s="29"/>
    </row>
    <row r="306" spans="1:9" ht="38.25" customHeight="1">
      <c r="A306" s="56"/>
      <c r="B306" s="63"/>
      <c r="C306" s="25" t="s">
        <v>582</v>
      </c>
      <c r="E306" s="20"/>
      <c r="F306" s="27" t="s">
        <v>192</v>
      </c>
      <c r="G306" s="28"/>
      <c r="H306" s="23" t="s">
        <v>103</v>
      </c>
    </row>
    <row r="307" spans="1:9" ht="38.25" customHeight="1">
      <c r="A307" s="56" t="s">
        <v>583</v>
      </c>
      <c r="B307" s="63" t="s">
        <v>584</v>
      </c>
      <c r="C307" s="25" t="s">
        <v>585</v>
      </c>
      <c r="D307" s="4" t="s">
        <v>586</v>
      </c>
      <c r="E307" s="20" t="s">
        <v>587</v>
      </c>
      <c r="F307" s="27" t="s">
        <v>522</v>
      </c>
      <c r="G307" s="28">
        <v>17</v>
      </c>
      <c r="H307" s="29"/>
      <c r="I307" s="1">
        <f>17+58</f>
        <v>75</v>
      </c>
    </row>
    <row r="308" spans="1:9" ht="38.25" customHeight="1">
      <c r="A308" s="56"/>
      <c r="B308" s="63"/>
      <c r="C308" s="25" t="s">
        <v>588</v>
      </c>
      <c r="E308" s="20"/>
      <c r="F308" s="27">
        <v>0</v>
      </c>
      <c r="G308" s="28"/>
      <c r="H308" s="29"/>
    </row>
    <row r="309" spans="1:9" ht="38.25" customHeight="1">
      <c r="A309" s="56"/>
      <c r="B309" s="63"/>
      <c r="C309" s="25" t="s">
        <v>589</v>
      </c>
      <c r="E309" s="20"/>
      <c r="F309" s="27">
        <v>0</v>
      </c>
      <c r="G309" s="28"/>
      <c r="H309" s="29"/>
    </row>
    <row r="310" spans="1:9" ht="38.25" customHeight="1">
      <c r="A310" s="56"/>
      <c r="B310" s="63"/>
      <c r="C310" s="25" t="s">
        <v>590</v>
      </c>
      <c r="E310" s="20"/>
      <c r="F310" s="27">
        <v>0</v>
      </c>
      <c r="G310" s="28"/>
      <c r="H310" s="29"/>
    </row>
    <row r="311" spans="1:9" ht="38.25" customHeight="1">
      <c r="A311" s="56"/>
      <c r="B311" s="63"/>
      <c r="C311" s="25" t="s">
        <v>591</v>
      </c>
      <c r="E311" s="20"/>
      <c r="F311" s="27" t="s">
        <v>492</v>
      </c>
      <c r="G311" s="28"/>
      <c r="H311" s="29"/>
    </row>
    <row r="312" spans="1:9" ht="38.25" customHeight="1">
      <c r="A312" s="56"/>
      <c r="B312" s="63"/>
      <c r="C312" s="25" t="s">
        <v>592</v>
      </c>
      <c r="E312" s="20"/>
      <c r="F312" s="27">
        <v>0</v>
      </c>
      <c r="G312" s="28"/>
      <c r="H312" s="29" t="s">
        <v>593</v>
      </c>
    </row>
    <row r="313" spans="1:9" ht="38.25" customHeight="1">
      <c r="A313" s="56" t="s">
        <v>594</v>
      </c>
      <c r="B313" s="63" t="s">
        <v>595</v>
      </c>
      <c r="C313" s="25" t="s">
        <v>596</v>
      </c>
      <c r="D313" s="4" t="s">
        <v>597</v>
      </c>
      <c r="E313" s="20" t="s">
        <v>598</v>
      </c>
      <c r="F313" s="27">
        <v>0</v>
      </c>
      <c r="G313" s="28"/>
      <c r="H313" s="29" t="s">
        <v>22</v>
      </c>
      <c r="I313" s="1">
        <f>53+37</f>
        <v>90</v>
      </c>
    </row>
    <row r="314" spans="1:9" ht="38.25" customHeight="1">
      <c r="A314" s="56"/>
      <c r="B314" s="63"/>
      <c r="C314" s="25" t="s">
        <v>599</v>
      </c>
      <c r="E314" s="20"/>
      <c r="F314" s="21" t="s">
        <v>600</v>
      </c>
      <c r="G314" s="28"/>
      <c r="H314" s="23" t="s">
        <v>15</v>
      </c>
    </row>
    <row r="315" spans="1:9" ht="38.25" customHeight="1">
      <c r="A315" s="56"/>
      <c r="B315" s="63"/>
      <c r="C315" s="25" t="s">
        <v>601</v>
      </c>
      <c r="E315" s="20"/>
      <c r="F315" s="27" t="s">
        <v>602</v>
      </c>
      <c r="G315" s="28"/>
      <c r="H315" s="23" t="s">
        <v>25</v>
      </c>
    </row>
    <row r="316" spans="1:9" ht="38.25" customHeight="1">
      <c r="A316" s="56"/>
      <c r="B316" s="63"/>
      <c r="C316" s="25" t="s">
        <v>603</v>
      </c>
      <c r="E316" s="20"/>
      <c r="F316" s="27" t="s">
        <v>604</v>
      </c>
      <c r="G316" s="28"/>
      <c r="H316" s="23" t="s">
        <v>20</v>
      </c>
    </row>
    <row r="317" spans="1:9" ht="38.25" customHeight="1">
      <c r="A317" s="56"/>
      <c r="B317" s="63"/>
      <c r="C317" s="25" t="s">
        <v>605</v>
      </c>
      <c r="E317" s="20"/>
      <c r="F317" s="27" t="s">
        <v>41</v>
      </c>
      <c r="G317" s="28"/>
      <c r="H317" s="29" t="s">
        <v>22</v>
      </c>
    </row>
    <row r="318" spans="1:9" ht="38.25" customHeight="1">
      <c r="A318" s="56"/>
      <c r="B318" s="63"/>
      <c r="C318" s="25" t="s">
        <v>606</v>
      </c>
      <c r="E318" s="20"/>
      <c r="F318" s="27">
        <v>0</v>
      </c>
      <c r="G318" s="28"/>
      <c r="H318" s="29" t="s">
        <v>22</v>
      </c>
    </row>
    <row r="319" spans="1:9" ht="38.25" customHeight="1">
      <c r="A319" s="56"/>
      <c r="B319" s="63"/>
      <c r="C319" s="25" t="s">
        <v>607</v>
      </c>
      <c r="E319" s="20"/>
      <c r="F319" s="27">
        <v>0</v>
      </c>
      <c r="G319" s="28"/>
      <c r="H319" s="23" t="s">
        <v>25</v>
      </c>
    </row>
    <row r="320" spans="1:9" ht="38.25" customHeight="1">
      <c r="A320" s="56" t="s">
        <v>608</v>
      </c>
      <c r="B320" s="63" t="s">
        <v>609</v>
      </c>
      <c r="C320" s="25" t="s">
        <v>610</v>
      </c>
      <c r="D320" s="42">
        <v>89223573784</v>
      </c>
      <c r="E320" s="20" t="s">
        <v>611</v>
      </c>
      <c r="F320" s="27" t="s">
        <v>93</v>
      </c>
      <c r="G320" s="28"/>
      <c r="H320" s="29"/>
      <c r="I320" s="1">
        <f>52</f>
        <v>52</v>
      </c>
    </row>
    <row r="321" spans="1:9" ht="38.25" customHeight="1">
      <c r="A321" s="56"/>
      <c r="B321" s="63"/>
      <c r="C321" s="25" t="s">
        <v>612</v>
      </c>
      <c r="E321" s="20"/>
      <c r="F321" s="27" t="s">
        <v>613</v>
      </c>
      <c r="G321" s="28"/>
      <c r="H321" s="29"/>
    </row>
    <row r="322" spans="1:9" ht="38.25" customHeight="1">
      <c r="A322" s="56"/>
      <c r="B322" s="63"/>
      <c r="C322" s="25" t="s">
        <v>614</v>
      </c>
      <c r="E322" s="20"/>
      <c r="F322" s="27" t="s">
        <v>511</v>
      </c>
      <c r="G322" s="28"/>
      <c r="H322" s="29"/>
    </row>
    <row r="323" spans="1:9" ht="38.25" customHeight="1">
      <c r="A323" s="56"/>
      <c r="B323" s="63"/>
      <c r="C323" s="25" t="s">
        <v>615</v>
      </c>
      <c r="E323" s="20"/>
      <c r="F323" s="27">
        <v>0</v>
      </c>
      <c r="G323" s="28"/>
      <c r="H323" s="29"/>
    </row>
    <row r="324" spans="1:9" ht="38.25" customHeight="1">
      <c r="A324" s="56"/>
      <c r="B324" s="63"/>
      <c r="C324" s="25" t="s">
        <v>616</v>
      </c>
      <c r="E324" s="20"/>
      <c r="F324" s="43" t="s">
        <v>617</v>
      </c>
      <c r="G324" s="28"/>
      <c r="H324" s="29"/>
    </row>
    <row r="325" spans="1:9" ht="38.25" customHeight="1">
      <c r="A325" s="56"/>
      <c r="B325" s="63"/>
      <c r="C325" s="25" t="s">
        <v>618</v>
      </c>
      <c r="E325" s="20"/>
      <c r="F325" s="27" t="s">
        <v>522</v>
      </c>
      <c r="G325" s="28"/>
      <c r="H325" s="29"/>
    </row>
    <row r="326" spans="1:9" ht="38.25" customHeight="1">
      <c r="A326" s="56" t="s">
        <v>619</v>
      </c>
      <c r="B326" s="63" t="s">
        <v>609</v>
      </c>
      <c r="C326" s="25" t="s">
        <v>620</v>
      </c>
      <c r="D326" s="42">
        <v>89223573784</v>
      </c>
      <c r="E326" s="20" t="s">
        <v>611</v>
      </c>
      <c r="F326" s="27" t="s">
        <v>421</v>
      </c>
      <c r="G326" s="28"/>
      <c r="H326" s="29"/>
      <c r="I326" s="1">
        <f>53</f>
        <v>53</v>
      </c>
    </row>
    <row r="327" spans="1:9" ht="38.25" customHeight="1">
      <c r="A327" s="56"/>
      <c r="B327" s="63"/>
      <c r="C327" s="25" t="s">
        <v>621</v>
      </c>
      <c r="E327" s="20"/>
      <c r="F327" s="27" t="s">
        <v>225</v>
      </c>
      <c r="G327" s="28"/>
      <c r="H327" s="29"/>
    </row>
    <row r="328" spans="1:9" ht="38.25" customHeight="1">
      <c r="A328" s="56"/>
      <c r="B328" s="63"/>
      <c r="C328" s="25" t="s">
        <v>622</v>
      </c>
      <c r="E328" s="20"/>
      <c r="F328" s="27" t="s">
        <v>508</v>
      </c>
      <c r="G328" s="28"/>
      <c r="H328" s="29"/>
    </row>
    <row r="329" spans="1:9" ht="38.25" customHeight="1">
      <c r="A329" s="56" t="s">
        <v>623</v>
      </c>
      <c r="B329" s="63" t="s">
        <v>624</v>
      </c>
      <c r="C329" s="25" t="s">
        <v>625</v>
      </c>
      <c r="D329" s="4" t="s">
        <v>626</v>
      </c>
      <c r="E329" s="20" t="s">
        <v>627</v>
      </c>
      <c r="F329" s="27">
        <v>0</v>
      </c>
      <c r="G329" s="28">
        <v>13</v>
      </c>
      <c r="H329" s="29"/>
      <c r="I329" s="1">
        <f>13+68+38</f>
        <v>119</v>
      </c>
    </row>
    <row r="330" spans="1:9" ht="38.25" customHeight="1">
      <c r="A330" s="56"/>
      <c r="B330" s="63"/>
      <c r="C330" s="25" t="s">
        <v>628</v>
      </c>
      <c r="E330" s="20"/>
      <c r="F330" s="27" t="s">
        <v>177</v>
      </c>
      <c r="G330" s="28"/>
      <c r="H330" s="29"/>
    </row>
    <row r="331" spans="1:9" ht="38.25" customHeight="1">
      <c r="A331" s="56"/>
      <c r="B331" s="63"/>
      <c r="C331" s="25" t="s">
        <v>629</v>
      </c>
      <c r="E331" s="20"/>
      <c r="F331" s="27" t="s">
        <v>179</v>
      </c>
      <c r="G331" s="28"/>
      <c r="H331" s="23" t="s">
        <v>44</v>
      </c>
    </row>
    <row r="332" spans="1:9" ht="38.25" customHeight="1">
      <c r="A332" s="56"/>
      <c r="B332" s="63"/>
      <c r="C332" s="25" t="s">
        <v>630</v>
      </c>
      <c r="E332" s="20"/>
      <c r="F332" s="27" t="s">
        <v>631</v>
      </c>
      <c r="G332" s="28"/>
      <c r="H332" s="29"/>
    </row>
    <row r="333" spans="1:9" ht="38.25" customHeight="1">
      <c r="A333" s="56"/>
      <c r="B333" s="63"/>
      <c r="C333" s="25" t="s">
        <v>632</v>
      </c>
      <c r="E333" s="20"/>
      <c r="F333" s="27">
        <v>0</v>
      </c>
      <c r="G333" s="28"/>
      <c r="H333" s="29"/>
    </row>
    <row r="334" spans="1:9" ht="38.25" customHeight="1">
      <c r="A334" s="56"/>
      <c r="B334" s="63"/>
      <c r="C334" s="25" t="s">
        <v>633</v>
      </c>
      <c r="E334" s="20"/>
      <c r="F334" s="27">
        <v>0</v>
      </c>
      <c r="G334" s="28"/>
      <c r="H334" s="23" t="s">
        <v>15</v>
      </c>
    </row>
    <row r="335" spans="1:9" ht="38.25" customHeight="1">
      <c r="A335" s="56"/>
      <c r="B335" s="63"/>
      <c r="C335" s="25" t="s">
        <v>634</v>
      </c>
      <c r="E335" s="20"/>
      <c r="F335" s="27" t="s">
        <v>68</v>
      </c>
      <c r="G335" s="28"/>
      <c r="H335" s="23" t="s">
        <v>25</v>
      </c>
    </row>
    <row r="336" spans="1:9" ht="38.25" customHeight="1">
      <c r="A336" s="56" t="s">
        <v>635</v>
      </c>
      <c r="B336" s="63" t="s">
        <v>609</v>
      </c>
      <c r="C336" s="25" t="s">
        <v>636</v>
      </c>
      <c r="D336" s="42">
        <v>89223573784</v>
      </c>
      <c r="E336" s="20" t="s">
        <v>611</v>
      </c>
      <c r="F336" s="27" t="s">
        <v>508</v>
      </c>
      <c r="G336" s="28">
        <v>10</v>
      </c>
      <c r="H336" s="29"/>
      <c r="I336" s="1">
        <f>10+58</f>
        <v>68</v>
      </c>
    </row>
    <row r="337" spans="1:11" ht="38.25" customHeight="1">
      <c r="A337" s="56"/>
      <c r="B337" s="63"/>
      <c r="C337" s="25" t="s">
        <v>637</v>
      </c>
      <c r="E337" s="20"/>
      <c r="F337" s="27" t="s">
        <v>262</v>
      </c>
      <c r="G337" s="28"/>
      <c r="H337" s="29"/>
    </row>
    <row r="338" spans="1:11" ht="38.25" customHeight="1">
      <c r="A338" s="56"/>
      <c r="B338" s="63"/>
      <c r="C338" s="25" t="s">
        <v>638</v>
      </c>
      <c r="E338" s="20"/>
      <c r="F338" s="27" t="s">
        <v>88</v>
      </c>
      <c r="G338" s="28"/>
      <c r="H338" s="29"/>
    </row>
    <row r="339" spans="1:11" ht="38.25" customHeight="1">
      <c r="A339" s="56"/>
      <c r="B339" s="63"/>
      <c r="C339" s="25" t="s">
        <v>639</v>
      </c>
      <c r="E339" s="20"/>
      <c r="F339" s="27" t="s">
        <v>303</v>
      </c>
      <c r="G339" s="28"/>
      <c r="H339" s="29"/>
    </row>
    <row r="340" spans="1:11" ht="38.25" customHeight="1">
      <c r="A340" s="56"/>
      <c r="B340" s="63"/>
      <c r="C340" s="25" t="s">
        <v>640</v>
      </c>
      <c r="E340" s="20"/>
      <c r="F340" s="27" t="s">
        <v>70</v>
      </c>
      <c r="G340" s="28"/>
      <c r="H340" s="29"/>
    </row>
    <row r="341" spans="1:11" ht="38.25" customHeight="1">
      <c r="A341" s="56"/>
      <c r="B341" s="63"/>
      <c r="C341" s="25" t="s">
        <v>641</v>
      </c>
      <c r="E341" s="20"/>
      <c r="F341" s="27">
        <v>0</v>
      </c>
      <c r="G341" s="28"/>
      <c r="H341" s="29"/>
    </row>
    <row r="342" spans="1:11" ht="38.25" customHeight="1">
      <c r="A342" s="56" t="s">
        <v>642</v>
      </c>
      <c r="B342" s="63" t="s">
        <v>643</v>
      </c>
      <c r="C342" s="25" t="s">
        <v>644</v>
      </c>
      <c r="D342" s="4" t="s">
        <v>645</v>
      </c>
      <c r="E342" s="20" t="s">
        <v>646</v>
      </c>
      <c r="F342" s="27" t="s">
        <v>351</v>
      </c>
      <c r="G342" s="28">
        <v>10</v>
      </c>
      <c r="H342" s="23" t="s">
        <v>44</v>
      </c>
      <c r="I342" s="1">
        <f>10+37+41</f>
        <v>88</v>
      </c>
    </row>
    <row r="343" spans="1:11" ht="38.25" customHeight="1">
      <c r="A343" s="56"/>
      <c r="B343" s="63"/>
      <c r="C343" s="25" t="s">
        <v>647</v>
      </c>
      <c r="E343" s="20"/>
      <c r="F343" s="27" t="s">
        <v>542</v>
      </c>
      <c r="G343" s="28"/>
      <c r="H343" s="29"/>
    </row>
    <row r="344" spans="1:11" ht="38.25" customHeight="1">
      <c r="A344" s="56"/>
      <c r="B344" s="63"/>
      <c r="C344" s="25" t="s">
        <v>648</v>
      </c>
      <c r="E344" s="20"/>
      <c r="F344" s="27" t="s">
        <v>631</v>
      </c>
      <c r="G344" s="28"/>
      <c r="H344" s="23" t="s">
        <v>103</v>
      </c>
    </row>
    <row r="345" spans="1:11" ht="38.25" customHeight="1">
      <c r="A345" s="56"/>
      <c r="B345" s="63"/>
      <c r="C345" s="25" t="s">
        <v>649</v>
      </c>
      <c r="E345" s="20"/>
      <c r="F345" s="27">
        <v>0</v>
      </c>
      <c r="G345" s="28"/>
      <c r="H345" s="29"/>
    </row>
    <row r="346" spans="1:11" ht="38.25" customHeight="1">
      <c r="A346" s="56" t="s">
        <v>650</v>
      </c>
      <c r="B346" s="63" t="s">
        <v>651</v>
      </c>
      <c r="C346" s="25" t="s">
        <v>652</v>
      </c>
      <c r="D346" s="4" t="s">
        <v>653</v>
      </c>
      <c r="E346" s="20" t="s">
        <v>654</v>
      </c>
      <c r="F346" s="44" t="s">
        <v>293</v>
      </c>
      <c r="G346" s="45" t="s">
        <v>53</v>
      </c>
      <c r="H346" s="46" t="s">
        <v>25</v>
      </c>
      <c r="I346" s="47">
        <f>21+52+37</f>
        <v>110</v>
      </c>
      <c r="J346" s="47"/>
      <c r="K346" s="47"/>
    </row>
    <row r="347" spans="1:11" ht="38.25" customHeight="1">
      <c r="A347" s="56"/>
      <c r="B347" s="63"/>
      <c r="C347" s="25" t="s">
        <v>655</v>
      </c>
      <c r="E347" s="20"/>
      <c r="F347" s="44" t="s">
        <v>522</v>
      </c>
      <c r="G347" s="45"/>
      <c r="H347" s="46" t="s">
        <v>103</v>
      </c>
      <c r="I347" s="47"/>
      <c r="J347" s="47"/>
      <c r="K347" s="47"/>
    </row>
    <row r="348" spans="1:11" ht="38.25" customHeight="1">
      <c r="A348" s="56"/>
      <c r="B348" s="63"/>
      <c r="C348" s="25" t="s">
        <v>656</v>
      </c>
      <c r="E348" s="20"/>
      <c r="F348" s="44" t="s">
        <v>508</v>
      </c>
      <c r="G348" s="45"/>
      <c r="H348" s="48" t="s">
        <v>15</v>
      </c>
      <c r="I348" s="47"/>
      <c r="J348" s="47"/>
      <c r="K348" s="47"/>
    </row>
    <row r="349" spans="1:11" ht="38.25" customHeight="1">
      <c r="A349" s="56"/>
      <c r="B349" s="63"/>
      <c r="C349" s="25" t="s">
        <v>657</v>
      </c>
      <c r="E349" s="20"/>
      <c r="F349" s="44" t="s">
        <v>604</v>
      </c>
      <c r="G349" s="45"/>
      <c r="H349" s="46" t="s">
        <v>103</v>
      </c>
      <c r="I349" s="47"/>
      <c r="J349" s="47"/>
      <c r="K349" s="47"/>
    </row>
    <row r="350" spans="1:11" ht="38.25" customHeight="1">
      <c r="A350" s="56" t="s">
        <v>658</v>
      </c>
      <c r="B350" s="63" t="s">
        <v>659</v>
      </c>
      <c r="C350" s="25" t="s">
        <v>660</v>
      </c>
      <c r="D350" s="4" t="s">
        <v>661</v>
      </c>
      <c r="E350" s="20" t="s">
        <v>662</v>
      </c>
      <c r="F350" s="44" t="s">
        <v>663</v>
      </c>
      <c r="G350" s="45" t="s">
        <v>53</v>
      </c>
      <c r="H350" s="48"/>
      <c r="I350" s="47">
        <f>21+45</f>
        <v>66</v>
      </c>
      <c r="J350" s="47"/>
      <c r="K350" s="47"/>
    </row>
    <row r="351" spans="1:11" ht="38.25" customHeight="1">
      <c r="A351" s="56"/>
      <c r="B351" s="63"/>
      <c r="C351" s="25" t="s">
        <v>664</v>
      </c>
      <c r="F351" s="27" t="s">
        <v>293</v>
      </c>
      <c r="G351" s="28"/>
      <c r="H351" s="29"/>
    </row>
    <row r="352" spans="1:11" ht="38.25" customHeight="1">
      <c r="A352" s="56"/>
      <c r="B352" s="63"/>
      <c r="C352" s="25" t="s">
        <v>665</v>
      </c>
      <c r="F352" s="27" t="s">
        <v>68</v>
      </c>
      <c r="G352" s="28"/>
      <c r="H352" s="29"/>
    </row>
    <row r="353" spans="1:8" ht="38.25" customHeight="1">
      <c r="A353" s="56"/>
      <c r="B353" s="63"/>
      <c r="C353" s="25" t="s">
        <v>666</v>
      </c>
      <c r="F353" s="27" t="s">
        <v>631</v>
      </c>
      <c r="G353" s="28"/>
      <c r="H353" s="29"/>
    </row>
    <row r="354" spans="1:8" ht="38.25" customHeight="1">
      <c r="A354" s="56"/>
      <c r="B354" s="63"/>
      <c r="C354" s="25" t="s">
        <v>667</v>
      </c>
      <c r="F354" s="27" t="s">
        <v>211</v>
      </c>
      <c r="G354" s="28"/>
      <c r="H354" s="29"/>
    </row>
    <row r="355" spans="1:8" ht="38.25" customHeight="1">
      <c r="A355" s="56"/>
      <c r="B355" s="63"/>
      <c r="C355" s="25" t="s">
        <v>668</v>
      </c>
      <c r="D355" s="49"/>
      <c r="E355" s="50"/>
      <c r="F355" s="27" t="s">
        <v>669</v>
      </c>
      <c r="G355" s="28"/>
      <c r="H355" s="29"/>
    </row>
    <row r="356" spans="1:8">
      <c r="A356" s="51"/>
    </row>
    <row r="357" spans="1:8" ht="25.5">
      <c r="A357" s="51"/>
      <c r="B357" s="52" t="s">
        <v>670</v>
      </c>
      <c r="C357" s="53" t="s">
        <v>671</v>
      </c>
      <c r="D357" s="54" t="s">
        <v>672</v>
      </c>
    </row>
    <row r="358" spans="1:8" ht="25.5">
      <c r="A358" s="51"/>
      <c r="B358" s="55" t="s">
        <v>673</v>
      </c>
      <c r="C358" s="54" t="s">
        <v>674</v>
      </c>
      <c r="D358" s="54" t="s">
        <v>675</v>
      </c>
    </row>
    <row r="359" spans="1:8">
      <c r="A359" s="51"/>
    </row>
    <row r="360" spans="1:8">
      <c r="A360" s="51"/>
      <c r="B360" s="55" t="s">
        <v>676</v>
      </c>
      <c r="C360" s="54" t="s">
        <v>677</v>
      </c>
      <c r="D360" s="54" t="s">
        <v>678</v>
      </c>
    </row>
    <row r="361" spans="1:8">
      <c r="A361" s="51"/>
    </row>
    <row r="362" spans="1:8">
      <c r="A362" s="51"/>
    </row>
    <row r="363" spans="1:8">
      <c r="A363" s="51"/>
    </row>
    <row r="364" spans="1:8">
      <c r="A364" s="51"/>
    </row>
    <row r="365" spans="1:8">
      <c r="A365" s="51"/>
    </row>
    <row r="366" spans="1:8">
      <c r="A366" s="51"/>
    </row>
    <row r="367" spans="1:8">
      <c r="A367" s="51"/>
    </row>
    <row r="368" spans="1:8">
      <c r="A368" s="51"/>
    </row>
    <row r="369" spans="1:1">
      <c r="A369" s="51"/>
    </row>
    <row r="370" spans="1:1">
      <c r="A370" s="51"/>
    </row>
    <row r="371" spans="1:1">
      <c r="A371" s="51"/>
    </row>
    <row r="372" spans="1:1">
      <c r="A372" s="51"/>
    </row>
    <row r="373" spans="1:1">
      <c r="A373" s="51"/>
    </row>
    <row r="374" spans="1:1">
      <c r="A374" s="51"/>
    </row>
    <row r="375" spans="1:1">
      <c r="A375" s="51"/>
    </row>
    <row r="376" spans="1:1">
      <c r="A376" s="51"/>
    </row>
    <row r="377" spans="1:1">
      <c r="A377" s="51"/>
    </row>
    <row r="378" spans="1:1">
      <c r="A378" s="51"/>
    </row>
    <row r="379" spans="1:1">
      <c r="A379" s="51"/>
    </row>
    <row r="380" spans="1:1">
      <c r="A380" s="51"/>
    </row>
    <row r="381" spans="1:1">
      <c r="A381" s="51"/>
    </row>
    <row r="382" spans="1:1">
      <c r="A382" s="51"/>
    </row>
    <row r="383" spans="1:1">
      <c r="A383" s="51"/>
    </row>
    <row r="384" spans="1:1">
      <c r="A384" s="51"/>
    </row>
    <row r="385" spans="1:1">
      <c r="A385" s="51"/>
    </row>
    <row r="386" spans="1:1">
      <c r="A386" s="51"/>
    </row>
    <row r="387" spans="1:1">
      <c r="A387" s="51"/>
    </row>
    <row r="388" spans="1:1">
      <c r="A388" s="51"/>
    </row>
    <row r="389" spans="1:1">
      <c r="A389" s="51"/>
    </row>
    <row r="390" spans="1:1">
      <c r="A390" s="51"/>
    </row>
    <row r="391" spans="1:1">
      <c r="A391" s="51"/>
    </row>
    <row r="392" spans="1:1">
      <c r="A392" s="51"/>
    </row>
    <row r="393" spans="1:1">
      <c r="A393" s="51"/>
    </row>
    <row r="394" spans="1:1">
      <c r="A394" s="51"/>
    </row>
    <row r="395" spans="1:1">
      <c r="A395" s="51"/>
    </row>
    <row r="396" spans="1:1">
      <c r="A396" s="51"/>
    </row>
    <row r="397" spans="1:1">
      <c r="A397" s="51"/>
    </row>
    <row r="398" spans="1:1">
      <c r="A398" s="51"/>
    </row>
    <row r="399" spans="1:1">
      <c r="A399" s="51"/>
    </row>
    <row r="400" spans="1:1">
      <c r="A400" s="51"/>
    </row>
    <row r="401" spans="1:1">
      <c r="A401" s="51"/>
    </row>
    <row r="402" spans="1:1">
      <c r="A402" s="51"/>
    </row>
    <row r="403" spans="1:1">
      <c r="A403" s="51"/>
    </row>
    <row r="404" spans="1:1">
      <c r="A404" s="51"/>
    </row>
    <row r="405" spans="1:1">
      <c r="A405" s="51"/>
    </row>
    <row r="406" spans="1:1">
      <c r="A406" s="51"/>
    </row>
    <row r="407" spans="1:1">
      <c r="A407" s="51"/>
    </row>
    <row r="408" spans="1:1">
      <c r="A408" s="51"/>
    </row>
    <row r="409" spans="1:1">
      <c r="A409" s="51"/>
    </row>
    <row r="410" spans="1:1">
      <c r="A410" s="51"/>
    </row>
    <row r="411" spans="1:1">
      <c r="A411" s="51"/>
    </row>
    <row r="412" spans="1:1">
      <c r="A412" s="51"/>
    </row>
    <row r="413" spans="1:1">
      <c r="A413" s="51"/>
    </row>
    <row r="414" spans="1:1">
      <c r="A414" s="51"/>
    </row>
    <row r="415" spans="1:1">
      <c r="A415" s="51"/>
    </row>
    <row r="416" spans="1:1">
      <c r="A416" s="51"/>
    </row>
    <row r="417" spans="1:1">
      <c r="A417" s="51"/>
    </row>
    <row r="418" spans="1:1">
      <c r="A418" s="51"/>
    </row>
    <row r="419" spans="1:1">
      <c r="A419" s="51"/>
    </row>
    <row r="420" spans="1:1">
      <c r="A420" s="51"/>
    </row>
    <row r="421" spans="1:1">
      <c r="A421" s="51"/>
    </row>
    <row r="422" spans="1:1">
      <c r="A422" s="51"/>
    </row>
    <row r="423" spans="1:1">
      <c r="A423" s="51"/>
    </row>
    <row r="424" spans="1:1">
      <c r="A424" s="51"/>
    </row>
    <row r="425" spans="1:1">
      <c r="A425" s="51"/>
    </row>
    <row r="426" spans="1:1">
      <c r="A426" s="51"/>
    </row>
    <row r="427" spans="1:1">
      <c r="A427" s="51"/>
    </row>
    <row r="428" spans="1:1">
      <c r="A428" s="51"/>
    </row>
    <row r="429" spans="1:1">
      <c r="A429" s="51"/>
    </row>
    <row r="430" spans="1:1">
      <c r="A430" s="51"/>
    </row>
    <row r="431" spans="1:1">
      <c r="A431" s="51"/>
    </row>
    <row r="432" spans="1:1">
      <c r="A432" s="51"/>
    </row>
    <row r="433" spans="1:1">
      <c r="A433" s="51"/>
    </row>
    <row r="434" spans="1:1">
      <c r="A434" s="51"/>
    </row>
    <row r="435" spans="1:1">
      <c r="A435" s="51"/>
    </row>
    <row r="436" spans="1:1">
      <c r="A436" s="51"/>
    </row>
    <row r="437" spans="1:1">
      <c r="A437" s="51"/>
    </row>
    <row r="438" spans="1:1">
      <c r="A438" s="51"/>
    </row>
    <row r="439" spans="1:1">
      <c r="A439" s="51"/>
    </row>
    <row r="440" spans="1:1">
      <c r="A440" s="51"/>
    </row>
    <row r="441" spans="1:1">
      <c r="A441" s="51"/>
    </row>
    <row r="442" spans="1:1">
      <c r="A442" s="51"/>
    </row>
    <row r="443" spans="1:1">
      <c r="A443" s="51"/>
    </row>
    <row r="444" spans="1:1">
      <c r="A444" s="51"/>
    </row>
    <row r="445" spans="1:1">
      <c r="A445" s="51"/>
    </row>
    <row r="446" spans="1:1">
      <c r="A446" s="51"/>
    </row>
    <row r="447" spans="1:1">
      <c r="A447" s="51"/>
    </row>
    <row r="448" spans="1:1">
      <c r="A448" s="51"/>
    </row>
    <row r="449" spans="1:1">
      <c r="A449" s="51"/>
    </row>
    <row r="450" spans="1:1">
      <c r="A450" s="51"/>
    </row>
    <row r="451" spans="1:1">
      <c r="A451" s="51"/>
    </row>
    <row r="452" spans="1:1">
      <c r="A452" s="51"/>
    </row>
    <row r="453" spans="1:1">
      <c r="A453" s="51"/>
    </row>
    <row r="454" spans="1:1">
      <c r="A454" s="51"/>
    </row>
    <row r="455" spans="1:1">
      <c r="A455" s="51"/>
    </row>
    <row r="456" spans="1:1">
      <c r="A456" s="51"/>
    </row>
    <row r="457" spans="1:1">
      <c r="A457" s="51"/>
    </row>
    <row r="458" spans="1:1">
      <c r="A458" s="51"/>
    </row>
    <row r="459" spans="1:1">
      <c r="A459" s="51"/>
    </row>
    <row r="460" spans="1:1">
      <c r="A460" s="51"/>
    </row>
    <row r="461" spans="1:1">
      <c r="A461" s="51"/>
    </row>
    <row r="462" spans="1:1">
      <c r="A462" s="51"/>
    </row>
    <row r="463" spans="1:1">
      <c r="A463" s="51"/>
    </row>
    <row r="464" spans="1:1">
      <c r="A464" s="51"/>
    </row>
    <row r="465" spans="1:1">
      <c r="A465" s="51"/>
    </row>
    <row r="466" spans="1:1">
      <c r="A466" s="51"/>
    </row>
    <row r="467" spans="1:1">
      <c r="A467" s="51"/>
    </row>
    <row r="468" spans="1:1">
      <c r="A468" s="51"/>
    </row>
    <row r="469" spans="1:1">
      <c r="A469" s="51"/>
    </row>
    <row r="470" spans="1:1">
      <c r="A470" s="51"/>
    </row>
    <row r="471" spans="1:1">
      <c r="A471" s="51"/>
    </row>
    <row r="472" spans="1:1">
      <c r="A472" s="51"/>
    </row>
    <row r="473" spans="1:1">
      <c r="A473" s="51"/>
    </row>
    <row r="474" spans="1:1">
      <c r="A474" s="51"/>
    </row>
    <row r="475" spans="1:1">
      <c r="A475" s="51"/>
    </row>
    <row r="476" spans="1:1">
      <c r="A476" s="51"/>
    </row>
    <row r="477" spans="1:1">
      <c r="A477" s="51"/>
    </row>
    <row r="478" spans="1:1">
      <c r="A478" s="51"/>
    </row>
    <row r="479" spans="1:1">
      <c r="A479" s="51"/>
    </row>
    <row r="480" spans="1:1">
      <c r="A480" s="51"/>
    </row>
    <row r="481" spans="1:1">
      <c r="A481" s="51"/>
    </row>
    <row r="482" spans="1:1">
      <c r="A482" s="51"/>
    </row>
    <row r="483" spans="1:1">
      <c r="A483" s="51"/>
    </row>
    <row r="484" spans="1:1">
      <c r="A484" s="51"/>
    </row>
    <row r="485" spans="1:1">
      <c r="A485" s="51"/>
    </row>
    <row r="486" spans="1:1">
      <c r="A486" s="51"/>
    </row>
    <row r="487" spans="1:1">
      <c r="A487" s="51"/>
    </row>
    <row r="488" spans="1:1">
      <c r="A488" s="51"/>
    </row>
    <row r="489" spans="1:1">
      <c r="A489" s="51"/>
    </row>
    <row r="490" spans="1:1">
      <c r="A490" s="51"/>
    </row>
    <row r="491" spans="1:1">
      <c r="A491" s="51"/>
    </row>
    <row r="492" spans="1:1">
      <c r="A492" s="51"/>
    </row>
    <row r="493" spans="1:1">
      <c r="A493" s="51"/>
    </row>
    <row r="494" spans="1:1">
      <c r="A494" s="51"/>
    </row>
    <row r="495" spans="1:1">
      <c r="A495" s="51"/>
    </row>
    <row r="496" spans="1:1">
      <c r="A496" s="51"/>
    </row>
    <row r="497" spans="1:1">
      <c r="A497" s="51"/>
    </row>
    <row r="498" spans="1:1">
      <c r="A498" s="51"/>
    </row>
    <row r="499" spans="1:1">
      <c r="A499" s="51"/>
    </row>
    <row r="500" spans="1:1">
      <c r="A500" s="51"/>
    </row>
    <row r="501" spans="1:1">
      <c r="A501" s="51"/>
    </row>
    <row r="502" spans="1:1">
      <c r="A502" s="51"/>
    </row>
    <row r="503" spans="1:1">
      <c r="A503" s="51"/>
    </row>
    <row r="504" spans="1:1">
      <c r="A504" s="51"/>
    </row>
    <row r="505" spans="1:1">
      <c r="A505" s="51"/>
    </row>
    <row r="506" spans="1:1">
      <c r="A506" s="51"/>
    </row>
    <row r="507" spans="1:1">
      <c r="A507" s="51"/>
    </row>
    <row r="508" spans="1:1">
      <c r="A508" s="51"/>
    </row>
    <row r="509" spans="1:1">
      <c r="A509" s="51"/>
    </row>
    <row r="510" spans="1:1">
      <c r="A510" s="51"/>
    </row>
    <row r="511" spans="1:1">
      <c r="A511" s="51"/>
    </row>
    <row r="512" spans="1:1">
      <c r="A512" s="51"/>
    </row>
    <row r="513" spans="1:1">
      <c r="A513" s="51"/>
    </row>
    <row r="514" spans="1:1">
      <c r="A514" s="51"/>
    </row>
    <row r="515" spans="1:1">
      <c r="A515" s="51"/>
    </row>
    <row r="516" spans="1:1">
      <c r="A516" s="51"/>
    </row>
    <row r="517" spans="1:1">
      <c r="A517" s="51"/>
    </row>
    <row r="518" spans="1:1">
      <c r="A518" s="51"/>
    </row>
    <row r="519" spans="1:1">
      <c r="A519" s="51"/>
    </row>
    <row r="520" spans="1:1">
      <c r="A520" s="51"/>
    </row>
    <row r="521" spans="1:1">
      <c r="A521" s="51"/>
    </row>
    <row r="522" spans="1:1">
      <c r="A522" s="51"/>
    </row>
    <row r="523" spans="1:1">
      <c r="A523" s="51"/>
    </row>
    <row r="524" spans="1:1">
      <c r="A524" s="51"/>
    </row>
    <row r="525" spans="1:1">
      <c r="A525" s="51"/>
    </row>
    <row r="526" spans="1:1">
      <c r="A526" s="51"/>
    </row>
    <row r="527" spans="1:1">
      <c r="A527" s="51"/>
    </row>
    <row r="528" spans="1:1">
      <c r="A528" s="51"/>
    </row>
    <row r="529" spans="1:1">
      <c r="A529" s="51"/>
    </row>
    <row r="530" spans="1:1">
      <c r="A530" s="51"/>
    </row>
    <row r="531" spans="1:1">
      <c r="A531" s="51"/>
    </row>
    <row r="532" spans="1:1">
      <c r="A532" s="51"/>
    </row>
    <row r="533" spans="1:1">
      <c r="A533" s="51"/>
    </row>
    <row r="534" spans="1:1">
      <c r="A534" s="51"/>
    </row>
    <row r="535" spans="1:1">
      <c r="A535" s="51"/>
    </row>
    <row r="536" spans="1:1">
      <c r="A536" s="51"/>
    </row>
    <row r="537" spans="1:1">
      <c r="A537" s="51"/>
    </row>
    <row r="538" spans="1:1">
      <c r="A538" s="51"/>
    </row>
    <row r="539" spans="1:1">
      <c r="A539" s="51"/>
    </row>
    <row r="540" spans="1:1">
      <c r="A540" s="51"/>
    </row>
    <row r="541" spans="1:1">
      <c r="A541" s="51"/>
    </row>
    <row r="542" spans="1:1">
      <c r="A542" s="51"/>
    </row>
    <row r="543" spans="1:1">
      <c r="A543" s="51"/>
    </row>
    <row r="544" spans="1:1">
      <c r="A544" s="51"/>
    </row>
    <row r="545" spans="1:1">
      <c r="A545" s="51"/>
    </row>
    <row r="546" spans="1:1">
      <c r="A546" s="51"/>
    </row>
    <row r="547" spans="1:1">
      <c r="A547" s="51"/>
    </row>
    <row r="548" spans="1:1">
      <c r="A548" s="51"/>
    </row>
    <row r="549" spans="1:1">
      <c r="A549" s="51"/>
    </row>
    <row r="550" spans="1:1">
      <c r="A550" s="51"/>
    </row>
    <row r="551" spans="1:1">
      <c r="A551" s="51"/>
    </row>
    <row r="552" spans="1:1">
      <c r="A552" s="51"/>
    </row>
    <row r="553" spans="1:1">
      <c r="A553" s="51"/>
    </row>
    <row r="554" spans="1:1">
      <c r="A554" s="51"/>
    </row>
    <row r="555" spans="1:1">
      <c r="A555" s="51"/>
    </row>
    <row r="556" spans="1:1">
      <c r="A556" s="51"/>
    </row>
    <row r="557" spans="1:1">
      <c r="A557" s="51"/>
    </row>
    <row r="558" spans="1:1">
      <c r="A558" s="51"/>
    </row>
    <row r="559" spans="1:1">
      <c r="A559" s="51"/>
    </row>
    <row r="560" spans="1:1">
      <c r="A560" s="51"/>
    </row>
    <row r="561" spans="1:1">
      <c r="A561" s="51"/>
    </row>
    <row r="562" spans="1:1">
      <c r="A562" s="51"/>
    </row>
    <row r="563" spans="1:1">
      <c r="A563" s="51"/>
    </row>
    <row r="564" spans="1:1">
      <c r="A564" s="51"/>
    </row>
    <row r="565" spans="1:1">
      <c r="A565" s="51"/>
    </row>
    <row r="566" spans="1:1">
      <c r="A566" s="51"/>
    </row>
    <row r="567" spans="1:1">
      <c r="A567" s="51"/>
    </row>
    <row r="568" spans="1:1">
      <c r="A568" s="51"/>
    </row>
    <row r="569" spans="1:1">
      <c r="A569" s="51"/>
    </row>
    <row r="570" spans="1:1">
      <c r="A570" s="51"/>
    </row>
    <row r="571" spans="1:1">
      <c r="A571" s="51"/>
    </row>
    <row r="572" spans="1:1">
      <c r="A572" s="51"/>
    </row>
    <row r="573" spans="1:1">
      <c r="A573" s="51"/>
    </row>
    <row r="574" spans="1:1">
      <c r="A574" s="51"/>
    </row>
    <row r="575" spans="1:1">
      <c r="A575" s="51"/>
    </row>
    <row r="576" spans="1:1">
      <c r="A576" s="51"/>
    </row>
    <row r="577" spans="1:1">
      <c r="A577" s="51"/>
    </row>
    <row r="578" spans="1:1">
      <c r="A578" s="51"/>
    </row>
    <row r="579" spans="1:1">
      <c r="A579" s="51"/>
    </row>
    <row r="580" spans="1:1">
      <c r="A580" s="51"/>
    </row>
    <row r="581" spans="1:1">
      <c r="A581" s="51"/>
    </row>
    <row r="582" spans="1:1">
      <c r="A582" s="51"/>
    </row>
    <row r="583" spans="1:1">
      <c r="A583" s="51"/>
    </row>
    <row r="584" spans="1:1">
      <c r="A584" s="51"/>
    </row>
    <row r="585" spans="1:1">
      <c r="A585" s="51"/>
    </row>
    <row r="586" spans="1:1">
      <c r="A586" s="51"/>
    </row>
    <row r="587" spans="1:1">
      <c r="A587" s="51"/>
    </row>
    <row r="588" spans="1:1">
      <c r="A588" s="51"/>
    </row>
    <row r="589" spans="1:1">
      <c r="A589" s="51"/>
    </row>
    <row r="590" spans="1:1">
      <c r="A590" s="51"/>
    </row>
    <row r="591" spans="1:1">
      <c r="A591" s="51"/>
    </row>
    <row r="592" spans="1:1">
      <c r="A592" s="51"/>
    </row>
    <row r="593" spans="1:1">
      <c r="A593" s="51"/>
    </row>
    <row r="594" spans="1:1">
      <c r="A594" s="51"/>
    </row>
    <row r="595" spans="1:1">
      <c r="A595" s="51"/>
    </row>
    <row r="596" spans="1:1">
      <c r="A596" s="51"/>
    </row>
    <row r="597" spans="1:1">
      <c r="A597" s="51"/>
    </row>
    <row r="598" spans="1:1">
      <c r="A598" s="51"/>
    </row>
    <row r="599" spans="1:1">
      <c r="A599" s="51"/>
    </row>
    <row r="600" spans="1:1">
      <c r="A600" s="51"/>
    </row>
    <row r="601" spans="1:1">
      <c r="A601" s="51"/>
    </row>
    <row r="602" spans="1:1">
      <c r="A602" s="51"/>
    </row>
    <row r="603" spans="1:1">
      <c r="A603" s="51"/>
    </row>
    <row r="604" spans="1:1">
      <c r="A604" s="51"/>
    </row>
    <row r="605" spans="1:1">
      <c r="A605" s="51"/>
    </row>
    <row r="606" spans="1:1">
      <c r="A606" s="51"/>
    </row>
    <row r="607" spans="1:1">
      <c r="A607" s="51"/>
    </row>
    <row r="608" spans="1:1">
      <c r="A608" s="51"/>
    </row>
    <row r="609" spans="1:1">
      <c r="A609" s="51"/>
    </row>
    <row r="610" spans="1:1">
      <c r="A610" s="51"/>
    </row>
    <row r="611" spans="1:1">
      <c r="A611" s="51"/>
    </row>
    <row r="612" spans="1:1">
      <c r="A612" s="51"/>
    </row>
    <row r="613" spans="1:1">
      <c r="A613" s="51"/>
    </row>
    <row r="614" spans="1:1">
      <c r="A614" s="51"/>
    </row>
    <row r="615" spans="1:1">
      <c r="A615" s="51"/>
    </row>
    <row r="616" spans="1:1">
      <c r="A616" s="51"/>
    </row>
    <row r="617" spans="1:1">
      <c r="A617" s="51"/>
    </row>
    <row r="618" spans="1:1">
      <c r="A618" s="51"/>
    </row>
    <row r="619" spans="1:1">
      <c r="A619" s="51"/>
    </row>
    <row r="620" spans="1:1">
      <c r="A620" s="51"/>
    </row>
    <row r="621" spans="1:1">
      <c r="A621" s="51"/>
    </row>
    <row r="622" spans="1:1">
      <c r="A622" s="51"/>
    </row>
    <row r="623" spans="1:1">
      <c r="A623" s="51"/>
    </row>
    <row r="624" spans="1:1">
      <c r="A624" s="51"/>
    </row>
    <row r="625" spans="1:1">
      <c r="A625" s="51"/>
    </row>
    <row r="626" spans="1:1">
      <c r="A626" s="51"/>
    </row>
    <row r="627" spans="1:1">
      <c r="A627" s="51"/>
    </row>
    <row r="628" spans="1:1">
      <c r="A628" s="51"/>
    </row>
    <row r="629" spans="1:1">
      <c r="A629" s="51"/>
    </row>
    <row r="630" spans="1:1">
      <c r="A630" s="51"/>
    </row>
    <row r="631" spans="1:1">
      <c r="A631" s="51"/>
    </row>
    <row r="632" spans="1:1">
      <c r="A632" s="51"/>
    </row>
    <row r="633" spans="1:1">
      <c r="A633" s="51"/>
    </row>
    <row r="634" spans="1:1">
      <c r="A634" s="51"/>
    </row>
    <row r="635" spans="1:1">
      <c r="A635" s="51"/>
    </row>
    <row r="636" spans="1:1">
      <c r="A636" s="51"/>
    </row>
    <row r="637" spans="1:1">
      <c r="A637" s="51"/>
    </row>
    <row r="638" spans="1:1">
      <c r="A638" s="51"/>
    </row>
    <row r="639" spans="1:1">
      <c r="A639" s="51"/>
    </row>
    <row r="640" spans="1:1">
      <c r="A640" s="51"/>
    </row>
    <row r="641" spans="1:1">
      <c r="A641" s="51"/>
    </row>
    <row r="642" spans="1:1">
      <c r="A642" s="51"/>
    </row>
    <row r="643" spans="1:1">
      <c r="A643" s="51"/>
    </row>
    <row r="644" spans="1:1">
      <c r="A644" s="51"/>
    </row>
    <row r="645" spans="1:1">
      <c r="A645" s="51"/>
    </row>
    <row r="646" spans="1:1">
      <c r="A646" s="51"/>
    </row>
    <row r="647" spans="1:1">
      <c r="A647" s="51"/>
    </row>
    <row r="648" spans="1:1">
      <c r="A648" s="51"/>
    </row>
    <row r="649" spans="1:1">
      <c r="A649" s="51"/>
    </row>
    <row r="650" spans="1:1">
      <c r="A650" s="51"/>
    </row>
    <row r="651" spans="1:1">
      <c r="A651" s="51"/>
    </row>
    <row r="652" spans="1:1">
      <c r="A652" s="51"/>
    </row>
    <row r="653" spans="1:1">
      <c r="A653" s="51"/>
    </row>
    <row r="654" spans="1:1">
      <c r="A654" s="51"/>
    </row>
    <row r="655" spans="1:1">
      <c r="A655" s="51"/>
    </row>
    <row r="656" spans="1:1">
      <c r="A656" s="51"/>
    </row>
    <row r="657" spans="1:1">
      <c r="A657" s="51"/>
    </row>
    <row r="658" spans="1:1">
      <c r="A658" s="51"/>
    </row>
    <row r="659" spans="1:1">
      <c r="A659" s="51"/>
    </row>
    <row r="660" spans="1:1">
      <c r="A660" s="51"/>
    </row>
    <row r="661" spans="1:1">
      <c r="A661" s="51"/>
    </row>
    <row r="662" spans="1:1">
      <c r="A662" s="51"/>
    </row>
    <row r="663" spans="1:1">
      <c r="A663" s="51"/>
    </row>
    <row r="664" spans="1:1">
      <c r="A664" s="51"/>
    </row>
    <row r="665" spans="1:1">
      <c r="A665" s="51"/>
    </row>
    <row r="666" spans="1:1">
      <c r="A666" s="51"/>
    </row>
    <row r="667" spans="1:1">
      <c r="A667" s="51"/>
    </row>
    <row r="668" spans="1:1">
      <c r="A668" s="51"/>
    </row>
    <row r="669" spans="1:1">
      <c r="A669" s="51"/>
    </row>
    <row r="670" spans="1:1">
      <c r="A670" s="51"/>
    </row>
    <row r="671" spans="1:1">
      <c r="A671" s="51"/>
    </row>
    <row r="672" spans="1:1">
      <c r="A672" s="51"/>
    </row>
    <row r="673" spans="1:1">
      <c r="A673" s="51"/>
    </row>
    <row r="674" spans="1:1">
      <c r="A674" s="51"/>
    </row>
    <row r="675" spans="1:1">
      <c r="A675" s="51"/>
    </row>
    <row r="676" spans="1:1">
      <c r="A676" s="51"/>
    </row>
    <row r="677" spans="1:1">
      <c r="A677" s="51"/>
    </row>
    <row r="678" spans="1:1">
      <c r="A678" s="51"/>
    </row>
    <row r="679" spans="1:1">
      <c r="A679" s="51"/>
    </row>
    <row r="680" spans="1:1">
      <c r="A680" s="51"/>
    </row>
    <row r="681" spans="1:1">
      <c r="A681" s="51"/>
    </row>
    <row r="682" spans="1:1">
      <c r="A682" s="51"/>
    </row>
    <row r="683" spans="1:1">
      <c r="A683" s="51"/>
    </row>
    <row r="684" spans="1:1">
      <c r="A684" s="51"/>
    </row>
    <row r="685" spans="1:1">
      <c r="A685" s="51"/>
    </row>
    <row r="686" spans="1:1">
      <c r="A686" s="51"/>
    </row>
    <row r="687" spans="1:1">
      <c r="A687" s="51"/>
    </row>
    <row r="688" spans="1:1">
      <c r="A688" s="51"/>
    </row>
    <row r="689" spans="1:1">
      <c r="A689" s="51"/>
    </row>
    <row r="690" spans="1:1">
      <c r="A690" s="51"/>
    </row>
    <row r="691" spans="1:1">
      <c r="A691" s="51"/>
    </row>
    <row r="692" spans="1:1">
      <c r="A692" s="51"/>
    </row>
    <row r="693" spans="1:1">
      <c r="A693" s="51"/>
    </row>
    <row r="694" spans="1:1">
      <c r="A694" s="51"/>
    </row>
    <row r="695" spans="1:1">
      <c r="A695" s="51"/>
    </row>
    <row r="696" spans="1:1">
      <c r="A696" s="51"/>
    </row>
    <row r="697" spans="1:1">
      <c r="A697" s="51"/>
    </row>
    <row r="698" spans="1:1">
      <c r="A698" s="51"/>
    </row>
    <row r="699" spans="1:1">
      <c r="A699" s="51"/>
    </row>
    <row r="700" spans="1:1">
      <c r="A700" s="51"/>
    </row>
    <row r="701" spans="1:1">
      <c r="A701" s="51"/>
    </row>
    <row r="702" spans="1:1">
      <c r="A702" s="51"/>
    </row>
    <row r="703" spans="1:1">
      <c r="A703" s="51"/>
    </row>
    <row r="704" spans="1:1">
      <c r="A704" s="51"/>
    </row>
    <row r="705" spans="1:1">
      <c r="A705" s="51"/>
    </row>
    <row r="706" spans="1:1">
      <c r="A706" s="51"/>
    </row>
    <row r="707" spans="1:1">
      <c r="A707" s="51"/>
    </row>
    <row r="708" spans="1:1">
      <c r="A708" s="51"/>
    </row>
    <row r="709" spans="1:1">
      <c r="A709" s="51"/>
    </row>
    <row r="710" spans="1:1">
      <c r="A710" s="51"/>
    </row>
    <row r="711" spans="1:1">
      <c r="A711" s="51"/>
    </row>
    <row r="712" spans="1:1">
      <c r="A712" s="51"/>
    </row>
    <row r="713" spans="1:1">
      <c r="A713" s="51"/>
    </row>
    <row r="714" spans="1:1">
      <c r="A714" s="51"/>
    </row>
    <row r="715" spans="1:1">
      <c r="A715" s="51"/>
    </row>
    <row r="716" spans="1:1">
      <c r="A716" s="51"/>
    </row>
    <row r="717" spans="1:1">
      <c r="A717" s="51"/>
    </row>
    <row r="718" spans="1:1">
      <c r="A718" s="51"/>
    </row>
    <row r="719" spans="1:1">
      <c r="A719" s="51"/>
    </row>
    <row r="720" spans="1:1">
      <c r="A720" s="51"/>
    </row>
    <row r="721" spans="1:1">
      <c r="A721" s="51"/>
    </row>
    <row r="722" spans="1:1">
      <c r="A722" s="51"/>
    </row>
    <row r="723" spans="1:1">
      <c r="A723" s="51"/>
    </row>
    <row r="724" spans="1:1">
      <c r="A724" s="51"/>
    </row>
    <row r="725" spans="1:1">
      <c r="A725" s="51"/>
    </row>
    <row r="726" spans="1:1">
      <c r="A726" s="51"/>
    </row>
    <row r="727" spans="1:1">
      <c r="A727" s="51"/>
    </row>
    <row r="728" spans="1:1">
      <c r="A728" s="51"/>
    </row>
    <row r="729" spans="1:1">
      <c r="A729" s="51"/>
    </row>
    <row r="730" spans="1:1">
      <c r="A730" s="51"/>
    </row>
    <row r="731" spans="1:1">
      <c r="A731" s="51"/>
    </row>
    <row r="732" spans="1:1">
      <c r="A732" s="51"/>
    </row>
    <row r="733" spans="1:1">
      <c r="A733" s="51"/>
    </row>
    <row r="734" spans="1:1">
      <c r="A734" s="51"/>
    </row>
    <row r="735" spans="1:1">
      <c r="A735" s="51"/>
    </row>
    <row r="736" spans="1:1">
      <c r="A736" s="51"/>
    </row>
    <row r="737" spans="1:1">
      <c r="A737" s="51"/>
    </row>
    <row r="738" spans="1:1">
      <c r="A738" s="51"/>
    </row>
    <row r="739" spans="1:1">
      <c r="A739" s="51"/>
    </row>
    <row r="740" spans="1:1">
      <c r="A740" s="51"/>
    </row>
    <row r="741" spans="1:1">
      <c r="A741" s="51"/>
    </row>
    <row r="742" spans="1:1">
      <c r="A742" s="51"/>
    </row>
    <row r="743" spans="1:1">
      <c r="A743" s="51"/>
    </row>
    <row r="744" spans="1:1">
      <c r="A744" s="51"/>
    </row>
    <row r="745" spans="1:1">
      <c r="A745" s="51"/>
    </row>
    <row r="746" spans="1:1">
      <c r="A746" s="51"/>
    </row>
    <row r="747" spans="1:1">
      <c r="A747" s="51"/>
    </row>
    <row r="748" spans="1:1">
      <c r="A748" s="51"/>
    </row>
    <row r="749" spans="1:1">
      <c r="A749" s="51"/>
    </row>
    <row r="750" spans="1:1">
      <c r="A750" s="51"/>
    </row>
    <row r="751" spans="1:1">
      <c r="A751" s="51"/>
    </row>
    <row r="752" spans="1:1">
      <c r="A752" s="51"/>
    </row>
    <row r="753" spans="1:1">
      <c r="A753" s="51"/>
    </row>
    <row r="754" spans="1:1">
      <c r="A754" s="51"/>
    </row>
    <row r="755" spans="1:1">
      <c r="A755" s="51"/>
    </row>
    <row r="756" spans="1:1">
      <c r="A756" s="51"/>
    </row>
    <row r="757" spans="1:1">
      <c r="A757" s="51"/>
    </row>
    <row r="758" spans="1:1">
      <c r="A758" s="51"/>
    </row>
    <row r="759" spans="1:1">
      <c r="A759" s="51"/>
    </row>
    <row r="760" spans="1:1">
      <c r="A760" s="51"/>
    </row>
    <row r="761" spans="1:1">
      <c r="A761" s="51"/>
    </row>
    <row r="762" spans="1:1">
      <c r="A762" s="51"/>
    </row>
    <row r="763" spans="1:1">
      <c r="A763" s="51"/>
    </row>
    <row r="764" spans="1:1">
      <c r="A764" s="51"/>
    </row>
    <row r="765" spans="1:1">
      <c r="A765" s="51"/>
    </row>
    <row r="766" spans="1:1">
      <c r="A766" s="51"/>
    </row>
    <row r="767" spans="1:1">
      <c r="A767" s="51"/>
    </row>
    <row r="768" spans="1:1">
      <c r="A768" s="51"/>
    </row>
    <row r="769" spans="1:1">
      <c r="A769" s="51"/>
    </row>
    <row r="770" spans="1:1">
      <c r="A770" s="51"/>
    </row>
    <row r="771" spans="1:1">
      <c r="A771" s="51"/>
    </row>
    <row r="772" spans="1:1">
      <c r="A772" s="51"/>
    </row>
    <row r="773" spans="1:1">
      <c r="A773" s="51"/>
    </row>
    <row r="774" spans="1:1">
      <c r="A774" s="51"/>
    </row>
    <row r="775" spans="1:1">
      <c r="A775" s="51"/>
    </row>
    <row r="776" spans="1:1">
      <c r="A776" s="51"/>
    </row>
    <row r="777" spans="1:1">
      <c r="A777" s="51"/>
    </row>
    <row r="778" spans="1:1">
      <c r="A778" s="51"/>
    </row>
    <row r="779" spans="1:1">
      <c r="A779" s="51"/>
    </row>
    <row r="780" spans="1:1">
      <c r="A780" s="51"/>
    </row>
    <row r="781" spans="1:1">
      <c r="A781" s="51"/>
    </row>
    <row r="782" spans="1:1">
      <c r="A782" s="51"/>
    </row>
    <row r="783" spans="1:1">
      <c r="A783" s="51"/>
    </row>
    <row r="784" spans="1:1">
      <c r="A784" s="51"/>
    </row>
    <row r="785" spans="1:1">
      <c r="A785" s="51"/>
    </row>
    <row r="786" spans="1:1">
      <c r="A786" s="51"/>
    </row>
    <row r="787" spans="1:1">
      <c r="A787" s="51"/>
    </row>
    <row r="788" spans="1:1">
      <c r="A788" s="51"/>
    </row>
    <row r="789" spans="1:1">
      <c r="A789" s="51"/>
    </row>
    <row r="790" spans="1:1">
      <c r="A790" s="51"/>
    </row>
    <row r="791" spans="1:1">
      <c r="A791" s="51"/>
    </row>
    <row r="792" spans="1:1">
      <c r="A792" s="51"/>
    </row>
    <row r="793" spans="1:1">
      <c r="A793" s="51"/>
    </row>
    <row r="794" spans="1:1">
      <c r="A794" s="51"/>
    </row>
    <row r="795" spans="1:1">
      <c r="A795" s="51"/>
    </row>
    <row r="796" spans="1:1">
      <c r="A796" s="51"/>
    </row>
    <row r="797" spans="1:1">
      <c r="A797" s="51"/>
    </row>
    <row r="798" spans="1:1">
      <c r="A798" s="51"/>
    </row>
    <row r="799" spans="1:1">
      <c r="A799" s="51"/>
    </row>
    <row r="800" spans="1:1">
      <c r="A800" s="51"/>
    </row>
    <row r="801" spans="1:1">
      <c r="A801" s="51"/>
    </row>
    <row r="802" spans="1:1">
      <c r="A802" s="51"/>
    </row>
    <row r="803" spans="1:1">
      <c r="A803" s="51"/>
    </row>
    <row r="804" spans="1:1">
      <c r="A804" s="51"/>
    </row>
    <row r="805" spans="1:1">
      <c r="A805" s="51"/>
    </row>
    <row r="806" spans="1:1">
      <c r="A806" s="51"/>
    </row>
    <row r="807" spans="1:1">
      <c r="A807" s="51"/>
    </row>
    <row r="808" spans="1:1">
      <c r="A808" s="51"/>
    </row>
    <row r="809" spans="1:1">
      <c r="A809" s="51"/>
    </row>
    <row r="810" spans="1:1">
      <c r="A810" s="51"/>
    </row>
    <row r="811" spans="1:1">
      <c r="A811" s="51"/>
    </row>
    <row r="812" spans="1:1">
      <c r="A812" s="51"/>
    </row>
    <row r="813" spans="1:1">
      <c r="A813" s="51"/>
    </row>
    <row r="814" spans="1:1">
      <c r="A814" s="51"/>
    </row>
    <row r="815" spans="1:1">
      <c r="A815" s="51"/>
    </row>
    <row r="816" spans="1:1">
      <c r="A816" s="51"/>
    </row>
    <row r="817" spans="1:1">
      <c r="A817" s="51"/>
    </row>
    <row r="818" spans="1:1">
      <c r="A818" s="51"/>
    </row>
    <row r="819" spans="1:1">
      <c r="A819" s="51"/>
    </row>
    <row r="820" spans="1:1">
      <c r="A820" s="51"/>
    </row>
    <row r="821" spans="1:1">
      <c r="A821" s="51"/>
    </row>
    <row r="822" spans="1:1">
      <c r="A822" s="51"/>
    </row>
    <row r="823" spans="1:1">
      <c r="A823" s="51"/>
    </row>
    <row r="824" spans="1:1">
      <c r="A824" s="51"/>
    </row>
    <row r="825" spans="1:1">
      <c r="A825" s="51"/>
    </row>
    <row r="826" spans="1:1">
      <c r="A826" s="51"/>
    </row>
    <row r="827" spans="1:1">
      <c r="A827" s="51"/>
    </row>
    <row r="828" spans="1:1">
      <c r="A828" s="51"/>
    </row>
    <row r="829" spans="1:1">
      <c r="A829" s="51"/>
    </row>
    <row r="830" spans="1:1">
      <c r="A830" s="51"/>
    </row>
    <row r="831" spans="1:1">
      <c r="A831" s="51"/>
    </row>
    <row r="832" spans="1:1">
      <c r="A832" s="51"/>
    </row>
    <row r="833" spans="1:1">
      <c r="A833" s="51"/>
    </row>
    <row r="834" spans="1:1">
      <c r="A834" s="51"/>
    </row>
    <row r="835" spans="1:1">
      <c r="A835" s="51"/>
    </row>
    <row r="836" spans="1:1">
      <c r="A836" s="51"/>
    </row>
    <row r="837" spans="1:1">
      <c r="A837" s="51"/>
    </row>
    <row r="838" spans="1:1">
      <c r="A838" s="51"/>
    </row>
    <row r="839" spans="1:1">
      <c r="A839" s="51"/>
    </row>
    <row r="840" spans="1:1">
      <c r="A840" s="51"/>
    </row>
    <row r="841" spans="1:1">
      <c r="A841" s="51"/>
    </row>
    <row r="842" spans="1:1">
      <c r="A842" s="51"/>
    </row>
    <row r="843" spans="1:1">
      <c r="A843" s="51"/>
    </row>
    <row r="844" spans="1:1">
      <c r="A844" s="51"/>
    </row>
    <row r="845" spans="1:1">
      <c r="A845" s="51"/>
    </row>
    <row r="846" spans="1:1">
      <c r="A846" s="51"/>
    </row>
    <row r="847" spans="1:1">
      <c r="A847" s="51"/>
    </row>
    <row r="848" spans="1:1">
      <c r="A848" s="51"/>
    </row>
    <row r="849" spans="1:1">
      <c r="A849" s="51"/>
    </row>
    <row r="850" spans="1:1">
      <c r="A850" s="51"/>
    </row>
    <row r="851" spans="1:1">
      <c r="A851" s="51"/>
    </row>
    <row r="852" spans="1:1">
      <c r="A852" s="51"/>
    </row>
    <row r="853" spans="1:1">
      <c r="A853" s="51"/>
    </row>
    <row r="854" spans="1:1">
      <c r="A854" s="51"/>
    </row>
    <row r="855" spans="1:1">
      <c r="A855" s="51"/>
    </row>
    <row r="856" spans="1:1">
      <c r="A856" s="51"/>
    </row>
    <row r="857" spans="1:1">
      <c r="A857" s="51"/>
    </row>
    <row r="858" spans="1:1">
      <c r="A858" s="51"/>
    </row>
    <row r="859" spans="1:1">
      <c r="A859" s="51"/>
    </row>
    <row r="860" spans="1:1">
      <c r="A860" s="51"/>
    </row>
    <row r="861" spans="1:1">
      <c r="A861" s="51"/>
    </row>
    <row r="862" spans="1:1">
      <c r="A862" s="51"/>
    </row>
    <row r="863" spans="1:1">
      <c r="A863" s="51"/>
    </row>
    <row r="864" spans="1:1">
      <c r="A864" s="51"/>
    </row>
    <row r="865" spans="1:1">
      <c r="A865" s="51"/>
    </row>
    <row r="866" spans="1:1">
      <c r="A866" s="51"/>
    </row>
    <row r="867" spans="1:1">
      <c r="A867" s="51"/>
    </row>
    <row r="868" spans="1:1">
      <c r="A868" s="51"/>
    </row>
    <row r="869" spans="1:1">
      <c r="A869" s="51"/>
    </row>
    <row r="870" spans="1:1">
      <c r="A870" s="51"/>
    </row>
    <row r="871" spans="1:1">
      <c r="A871" s="51"/>
    </row>
    <row r="872" spans="1:1">
      <c r="A872" s="51"/>
    </row>
    <row r="873" spans="1:1">
      <c r="A873" s="51"/>
    </row>
    <row r="874" spans="1:1">
      <c r="A874" s="51"/>
    </row>
    <row r="875" spans="1:1">
      <c r="A875" s="51"/>
    </row>
    <row r="876" spans="1:1">
      <c r="A876" s="51"/>
    </row>
    <row r="877" spans="1:1">
      <c r="A877" s="51"/>
    </row>
    <row r="878" spans="1:1">
      <c r="A878" s="51"/>
    </row>
    <row r="879" spans="1:1">
      <c r="A879" s="51"/>
    </row>
    <row r="880" spans="1:1">
      <c r="A880" s="51"/>
    </row>
    <row r="881" spans="1:1">
      <c r="A881" s="51"/>
    </row>
    <row r="882" spans="1:1">
      <c r="A882" s="51"/>
    </row>
    <row r="883" spans="1:1">
      <c r="A883" s="51"/>
    </row>
    <row r="884" spans="1:1">
      <c r="A884" s="51"/>
    </row>
    <row r="885" spans="1:1">
      <c r="A885" s="51"/>
    </row>
    <row r="886" spans="1:1">
      <c r="A886" s="51"/>
    </row>
    <row r="887" spans="1:1">
      <c r="A887" s="51"/>
    </row>
    <row r="888" spans="1:1">
      <c r="A888" s="51"/>
    </row>
    <row r="889" spans="1:1">
      <c r="A889" s="51"/>
    </row>
    <row r="890" spans="1:1">
      <c r="A890" s="51"/>
    </row>
    <row r="891" spans="1:1">
      <c r="A891" s="51"/>
    </row>
    <row r="892" spans="1:1">
      <c r="A892" s="51"/>
    </row>
    <row r="893" spans="1:1">
      <c r="A893" s="51"/>
    </row>
    <row r="894" spans="1:1">
      <c r="A894" s="51"/>
    </row>
    <row r="895" spans="1:1">
      <c r="A895" s="51"/>
    </row>
    <row r="896" spans="1:1">
      <c r="A896" s="51"/>
    </row>
    <row r="897" spans="1:1">
      <c r="A897" s="51"/>
    </row>
    <row r="898" spans="1:1">
      <c r="A898" s="51"/>
    </row>
    <row r="899" spans="1:1">
      <c r="A899" s="51"/>
    </row>
    <row r="900" spans="1:1">
      <c r="A900" s="51"/>
    </row>
    <row r="901" spans="1:1">
      <c r="A901" s="51"/>
    </row>
    <row r="902" spans="1:1">
      <c r="A902" s="51"/>
    </row>
    <row r="903" spans="1:1">
      <c r="A903" s="51"/>
    </row>
    <row r="904" spans="1:1">
      <c r="A904" s="51"/>
    </row>
    <row r="905" spans="1:1">
      <c r="A905" s="51"/>
    </row>
    <row r="906" spans="1:1">
      <c r="A906" s="51"/>
    </row>
    <row r="907" spans="1:1">
      <c r="A907" s="51"/>
    </row>
    <row r="908" spans="1:1">
      <c r="A908" s="51"/>
    </row>
    <row r="909" spans="1:1">
      <c r="A909" s="51"/>
    </row>
    <row r="910" spans="1:1">
      <c r="A910" s="51"/>
    </row>
    <row r="911" spans="1:1">
      <c r="A911" s="51"/>
    </row>
    <row r="912" spans="1:1">
      <c r="A912" s="51"/>
    </row>
    <row r="913" spans="1:1">
      <c r="A913" s="51"/>
    </row>
    <row r="914" spans="1:1">
      <c r="A914" s="51"/>
    </row>
    <row r="915" spans="1:1">
      <c r="A915" s="51"/>
    </row>
    <row r="916" spans="1:1">
      <c r="A916" s="51"/>
    </row>
    <row r="917" spans="1:1">
      <c r="A917" s="51"/>
    </row>
    <row r="918" spans="1:1">
      <c r="A918" s="51"/>
    </row>
    <row r="919" spans="1:1">
      <c r="A919" s="51"/>
    </row>
    <row r="920" spans="1:1">
      <c r="A920" s="51"/>
    </row>
    <row r="921" spans="1:1">
      <c r="A921" s="51"/>
    </row>
    <row r="922" spans="1:1">
      <c r="A922" s="51"/>
    </row>
    <row r="923" spans="1:1">
      <c r="A923" s="51"/>
    </row>
    <row r="924" spans="1:1">
      <c r="A924" s="51"/>
    </row>
    <row r="925" spans="1:1">
      <c r="A925" s="51"/>
    </row>
    <row r="926" spans="1:1">
      <c r="A926" s="51"/>
    </row>
    <row r="927" spans="1:1">
      <c r="A927" s="51"/>
    </row>
    <row r="928" spans="1:1">
      <c r="A928" s="51"/>
    </row>
    <row r="929" spans="1:1">
      <c r="A929" s="51"/>
    </row>
    <row r="930" spans="1:1">
      <c r="A930" s="51"/>
    </row>
    <row r="931" spans="1:1">
      <c r="A931" s="51"/>
    </row>
    <row r="932" spans="1:1">
      <c r="A932" s="51"/>
    </row>
    <row r="933" spans="1:1">
      <c r="A933" s="51"/>
    </row>
    <row r="934" spans="1:1">
      <c r="A934" s="51"/>
    </row>
    <row r="935" spans="1:1">
      <c r="A935" s="51"/>
    </row>
    <row r="936" spans="1:1">
      <c r="A936" s="51"/>
    </row>
    <row r="937" spans="1:1">
      <c r="A937" s="51"/>
    </row>
    <row r="938" spans="1:1">
      <c r="A938" s="51"/>
    </row>
    <row r="939" spans="1:1">
      <c r="A939" s="51"/>
    </row>
    <row r="940" spans="1:1">
      <c r="A940" s="51"/>
    </row>
    <row r="941" spans="1:1">
      <c r="A941" s="51"/>
    </row>
    <row r="942" spans="1:1">
      <c r="A942" s="51"/>
    </row>
    <row r="943" spans="1:1">
      <c r="A943" s="51"/>
    </row>
    <row r="944" spans="1:1">
      <c r="A944" s="51"/>
    </row>
    <row r="945" spans="1:1">
      <c r="A945" s="51"/>
    </row>
    <row r="946" spans="1:1">
      <c r="A946" s="51"/>
    </row>
    <row r="947" spans="1:1">
      <c r="A947" s="51"/>
    </row>
    <row r="948" spans="1:1">
      <c r="A948" s="51"/>
    </row>
    <row r="949" spans="1:1">
      <c r="A949" s="51"/>
    </row>
    <row r="950" spans="1:1">
      <c r="A950" s="51"/>
    </row>
    <row r="951" spans="1:1">
      <c r="A951" s="51"/>
    </row>
    <row r="952" spans="1:1">
      <c r="A952" s="51"/>
    </row>
    <row r="953" spans="1:1">
      <c r="A953" s="51"/>
    </row>
    <row r="954" spans="1:1">
      <c r="A954" s="51"/>
    </row>
    <row r="955" spans="1:1">
      <c r="A955" s="51"/>
    </row>
    <row r="956" spans="1:1">
      <c r="A956" s="51"/>
    </row>
    <row r="957" spans="1:1">
      <c r="A957" s="51"/>
    </row>
    <row r="958" spans="1:1">
      <c r="A958" s="51"/>
    </row>
    <row r="959" spans="1:1">
      <c r="A959" s="51"/>
    </row>
    <row r="960" spans="1:1">
      <c r="A960" s="51"/>
    </row>
    <row r="961" spans="1:1">
      <c r="A961" s="51"/>
    </row>
    <row r="962" spans="1:1">
      <c r="A962" s="51"/>
    </row>
    <row r="963" spans="1:1">
      <c r="A963" s="51"/>
    </row>
    <row r="964" spans="1:1">
      <c r="A964" s="51"/>
    </row>
    <row r="965" spans="1:1">
      <c r="A965" s="51"/>
    </row>
    <row r="966" spans="1:1">
      <c r="A966" s="51"/>
    </row>
    <row r="967" spans="1:1">
      <c r="A967" s="51"/>
    </row>
    <row r="968" spans="1:1">
      <c r="A968" s="51"/>
    </row>
    <row r="969" spans="1:1">
      <c r="A969" s="51"/>
    </row>
    <row r="970" spans="1:1">
      <c r="A970" s="51"/>
    </row>
    <row r="971" spans="1:1">
      <c r="A971" s="51"/>
    </row>
    <row r="972" spans="1:1">
      <c r="A972" s="51"/>
    </row>
    <row r="973" spans="1:1">
      <c r="A973" s="51"/>
    </row>
    <row r="974" spans="1:1">
      <c r="A974" s="51"/>
    </row>
    <row r="975" spans="1:1">
      <c r="A975" s="51"/>
    </row>
    <row r="976" spans="1:1">
      <c r="A976" s="51"/>
    </row>
    <row r="977" spans="1:1">
      <c r="A977" s="51"/>
    </row>
    <row r="978" spans="1:1">
      <c r="A978" s="51"/>
    </row>
    <row r="979" spans="1:1">
      <c r="A979" s="51"/>
    </row>
    <row r="980" spans="1:1">
      <c r="A980" s="51"/>
    </row>
    <row r="981" spans="1:1">
      <c r="A981" s="51"/>
    </row>
    <row r="982" spans="1:1">
      <c r="A982" s="51"/>
    </row>
    <row r="983" spans="1:1">
      <c r="A983" s="51"/>
    </row>
    <row r="984" spans="1:1">
      <c r="A984" s="51"/>
    </row>
    <row r="985" spans="1:1">
      <c r="A985" s="51"/>
    </row>
    <row r="986" spans="1:1">
      <c r="A986" s="51"/>
    </row>
    <row r="987" spans="1:1">
      <c r="A987" s="51"/>
    </row>
    <row r="988" spans="1:1">
      <c r="A988" s="51"/>
    </row>
    <row r="989" spans="1:1">
      <c r="A989" s="51"/>
    </row>
    <row r="990" spans="1:1">
      <c r="A990" s="51"/>
    </row>
    <row r="991" spans="1:1">
      <c r="A991" s="51"/>
    </row>
    <row r="992" spans="1:1">
      <c r="A992" s="51"/>
    </row>
    <row r="993" spans="1:1">
      <c r="A993" s="51"/>
    </row>
    <row r="994" spans="1:1">
      <c r="A994" s="51"/>
    </row>
    <row r="995" spans="1:1">
      <c r="A995" s="51"/>
    </row>
    <row r="996" spans="1:1">
      <c r="A996" s="51"/>
    </row>
    <row r="997" spans="1:1">
      <c r="A997" s="51"/>
    </row>
    <row r="998" spans="1:1">
      <c r="A998" s="51"/>
    </row>
    <row r="999" spans="1:1">
      <c r="A999" s="51"/>
    </row>
    <row r="1000" spans="1:1">
      <c r="A1000" s="51"/>
    </row>
    <row r="1001" spans="1:1">
      <c r="A1001" s="51"/>
    </row>
    <row r="1002" spans="1:1">
      <c r="A1002" s="51"/>
    </row>
    <row r="1003" spans="1:1">
      <c r="A1003" s="51"/>
    </row>
    <row r="1004" spans="1:1">
      <c r="A1004" s="51"/>
    </row>
    <row r="1005" spans="1:1">
      <c r="A1005" s="51"/>
    </row>
    <row r="1006" spans="1:1">
      <c r="A1006" s="51"/>
    </row>
    <row r="1007" spans="1:1">
      <c r="A1007" s="51"/>
    </row>
    <row r="1008" spans="1:1">
      <c r="A1008" s="51"/>
    </row>
    <row r="1009" spans="1:1">
      <c r="A1009" s="51"/>
    </row>
    <row r="1010" spans="1:1">
      <c r="A1010" s="51"/>
    </row>
    <row r="1011" spans="1:1">
      <c r="A1011" s="51"/>
    </row>
    <row r="1012" spans="1:1">
      <c r="A1012" s="51"/>
    </row>
    <row r="1013" spans="1:1">
      <c r="A1013" s="51"/>
    </row>
    <row r="1014" spans="1:1">
      <c r="A1014" s="51"/>
    </row>
    <row r="1015" spans="1:1">
      <c r="A1015" s="51"/>
    </row>
    <row r="1016" spans="1:1">
      <c r="A1016" s="51"/>
    </row>
    <row r="1017" spans="1:1">
      <c r="A1017" s="51"/>
    </row>
    <row r="1018" spans="1:1">
      <c r="A1018" s="51"/>
    </row>
    <row r="1019" spans="1:1">
      <c r="A1019" s="51"/>
    </row>
    <row r="1020" spans="1:1">
      <c r="A1020" s="51"/>
    </row>
    <row r="1021" spans="1:1">
      <c r="A1021" s="51"/>
    </row>
    <row r="1022" spans="1:1">
      <c r="A1022" s="51"/>
    </row>
    <row r="1023" spans="1:1">
      <c r="A1023" s="51"/>
    </row>
    <row r="1024" spans="1:1">
      <c r="A1024" s="51"/>
    </row>
    <row r="1025" spans="1:1">
      <c r="A1025" s="51"/>
    </row>
    <row r="1026" spans="1:1">
      <c r="A1026" s="51"/>
    </row>
    <row r="1027" spans="1:1">
      <c r="A1027" s="51"/>
    </row>
    <row r="1028" spans="1:1">
      <c r="A1028" s="51"/>
    </row>
    <row r="1029" spans="1:1">
      <c r="A1029" s="51"/>
    </row>
    <row r="1030" spans="1:1">
      <c r="A1030" s="51"/>
    </row>
    <row r="1031" spans="1:1">
      <c r="A1031" s="51"/>
    </row>
    <row r="1032" spans="1:1">
      <c r="A1032" s="51"/>
    </row>
    <row r="1033" spans="1:1">
      <c r="A1033" s="51"/>
    </row>
    <row r="1034" spans="1:1">
      <c r="A1034" s="51"/>
    </row>
    <row r="1035" spans="1:1">
      <c r="A1035" s="51"/>
    </row>
  </sheetData>
  <autoFilter ref="A1:I355"/>
  <sortState ref="B2:E352">
    <sortCondition ref="B1:B352"/>
  </sortState>
  <mergeCells count="123">
    <mergeCell ref="A346:A349"/>
    <mergeCell ref="B346:B349"/>
    <mergeCell ref="A350:A355"/>
    <mergeCell ref="B350:B355"/>
    <mergeCell ref="A320:A325"/>
    <mergeCell ref="B320:B325"/>
    <mergeCell ref="A326:A328"/>
    <mergeCell ref="B326:B328"/>
    <mergeCell ref="A329:A335"/>
    <mergeCell ref="B329:B335"/>
    <mergeCell ref="A336:A341"/>
    <mergeCell ref="B336:B341"/>
    <mergeCell ref="A342:A345"/>
    <mergeCell ref="B342:B345"/>
    <mergeCell ref="A289:A294"/>
    <mergeCell ref="B289:B294"/>
    <mergeCell ref="A295:A300"/>
    <mergeCell ref="B295:B300"/>
    <mergeCell ref="A301:A306"/>
    <mergeCell ref="B301:B306"/>
    <mergeCell ref="A307:A312"/>
    <mergeCell ref="B307:B312"/>
    <mergeCell ref="A313:A319"/>
    <mergeCell ref="B313:B319"/>
    <mergeCell ref="A262:A267"/>
    <mergeCell ref="B262:B267"/>
    <mergeCell ref="A268:A273"/>
    <mergeCell ref="B268:B273"/>
    <mergeCell ref="A274:A279"/>
    <mergeCell ref="B274:B279"/>
    <mergeCell ref="A280:A284"/>
    <mergeCell ref="B280:B284"/>
    <mergeCell ref="A285:A288"/>
    <mergeCell ref="B285:B288"/>
    <mergeCell ref="A232:A237"/>
    <mergeCell ref="B232:B237"/>
    <mergeCell ref="A238:A243"/>
    <mergeCell ref="B238:B243"/>
    <mergeCell ref="A244:A249"/>
    <mergeCell ref="B244:B249"/>
    <mergeCell ref="A250:A255"/>
    <mergeCell ref="B250:B255"/>
    <mergeCell ref="A256:A261"/>
    <mergeCell ref="B256:B261"/>
    <mergeCell ref="A205:A209"/>
    <mergeCell ref="B205:B209"/>
    <mergeCell ref="A210:A215"/>
    <mergeCell ref="B210:B215"/>
    <mergeCell ref="A216:A220"/>
    <mergeCell ref="B216:B220"/>
    <mergeCell ref="A221:A225"/>
    <mergeCell ref="B221:B225"/>
    <mergeCell ref="A226:A231"/>
    <mergeCell ref="B226:B231"/>
    <mergeCell ref="A175:A180"/>
    <mergeCell ref="B175:B180"/>
    <mergeCell ref="A181:A186"/>
    <mergeCell ref="B181:B186"/>
    <mergeCell ref="A187:A192"/>
    <mergeCell ref="B187:B192"/>
    <mergeCell ref="A193:A198"/>
    <mergeCell ref="B193:B198"/>
    <mergeCell ref="A199:A204"/>
    <mergeCell ref="B199:B204"/>
    <mergeCell ref="A141:A146"/>
    <mergeCell ref="B141:B146"/>
    <mergeCell ref="A147:A152"/>
    <mergeCell ref="B147:B152"/>
    <mergeCell ref="A153:A162"/>
    <mergeCell ref="B153:B162"/>
    <mergeCell ref="A163:A168"/>
    <mergeCell ref="B163:B168"/>
    <mergeCell ref="A169:A174"/>
    <mergeCell ref="B169:B174"/>
    <mergeCell ref="A115:A119"/>
    <mergeCell ref="B115:B119"/>
    <mergeCell ref="A120:A125"/>
    <mergeCell ref="B120:B125"/>
    <mergeCell ref="A126:A129"/>
    <mergeCell ref="B126:B129"/>
    <mergeCell ref="A130:A134"/>
    <mergeCell ref="B130:B134"/>
    <mergeCell ref="A135:A140"/>
    <mergeCell ref="B135:B140"/>
    <mergeCell ref="A85:A90"/>
    <mergeCell ref="B85:B90"/>
    <mergeCell ref="A91:A96"/>
    <mergeCell ref="B91:B96"/>
    <mergeCell ref="A97:A102"/>
    <mergeCell ref="B97:B102"/>
    <mergeCell ref="A103:A108"/>
    <mergeCell ref="B103:B108"/>
    <mergeCell ref="A109:A114"/>
    <mergeCell ref="B109:B114"/>
    <mergeCell ref="A57:A61"/>
    <mergeCell ref="B57:B61"/>
    <mergeCell ref="A62:A67"/>
    <mergeCell ref="B62:B67"/>
    <mergeCell ref="A68:A72"/>
    <mergeCell ref="B68:B72"/>
    <mergeCell ref="A73:A78"/>
    <mergeCell ref="B73:B78"/>
    <mergeCell ref="B79:B84"/>
    <mergeCell ref="A31:A35"/>
    <mergeCell ref="B31:B35"/>
    <mergeCell ref="A36:A41"/>
    <mergeCell ref="B36:B41"/>
    <mergeCell ref="A42:A43"/>
    <mergeCell ref="B42:B43"/>
    <mergeCell ref="A45:A50"/>
    <mergeCell ref="B45:B50"/>
    <mergeCell ref="A51:A56"/>
    <mergeCell ref="B51:B56"/>
    <mergeCell ref="A2:A8"/>
    <mergeCell ref="B2:B8"/>
    <mergeCell ref="A9:A14"/>
    <mergeCell ref="B9:B14"/>
    <mergeCell ref="A15:A18"/>
    <mergeCell ref="B15:B18"/>
    <mergeCell ref="A19:A24"/>
    <mergeCell ref="B19:B24"/>
    <mergeCell ref="A25:A30"/>
    <mergeCell ref="B25:B30"/>
  </mergeCells>
  <hyperlinks>
    <hyperlink ref="E85" r:id="rId1"/>
    <hyperlink ref="E289" r:id="rId2"/>
  </hyperlinks>
  <pageMargins left="0.7" right="0.7" top="0.75" bottom="0.75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Колышкина Вера Андреевна</dc:creator>
  <cp:lastModifiedBy>kolyshkina_va</cp:lastModifiedBy>
  <cp:revision>30</cp:revision>
  <dcterms:created xsi:type="dcterms:W3CDTF">2022-04-08T10:04:06Z</dcterms:created>
  <dcterms:modified xsi:type="dcterms:W3CDTF">2023-02-13T07:40:23Z</dcterms:modified>
</cp:coreProperties>
</file>